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B2F99237-50C2-4912-AA53-97607E6714C1}" xr6:coauthVersionLast="47" xr6:coauthVersionMax="47" xr10:uidLastSave="{00000000-0000-0000-0000-000000000000}"/>
  <bookViews>
    <workbookView xWindow="-108" yWindow="-108" windowWidth="23256" windowHeight="12456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Titles" localSheetId="3">ACT!$1:$3</definedName>
    <definedName name="_xlnm.Print_Titles" localSheetId="7">EFE!$1:$3</definedName>
    <definedName name="_xlnm.Print_Titles" localSheetId="1">ESF!$1:$3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<sst xmlns="http://schemas.openxmlformats.org/spreadsheetml/2006/main" count="938" uniqueCount="664">
  <si>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</si>
  <si>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</si>
  <si>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</si>
  <si>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</si>
  <si>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</si>
  <si>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</si>
  <si>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</si>
  <si>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</si>
  <si>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</si>
  <si>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</si>
  <si>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</si>
  <si>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</si>
  <si>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</si>
  <si>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</si>
  <si>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</si>
  <si>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</si>
  <si>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</si>
  <si>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</si>
  <si>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</si>
  <si>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</si>
  <si>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</si>
  <si>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</si>
  <si>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</si>
  <si>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</si>
  <si>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</si>
  <si>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</si>
  <si>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</si>
  <si>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</si>
  <si>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</si>
  <si>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</si>
  <si>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</si>
  <si>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</si>
  <si>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</si>
  <si>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</si>
  <si>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</si>
  <si>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</si>
  <si>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</si>
  <si>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</si>
  <si>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</si>
  <si>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</si>
  <si>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</si>
  <si>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</si>
  <si>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</si>
  <si>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</si>
  <si>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</si>
  <si>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</si>
  <si>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</si>
  <si>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</si>
  <si>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</si>
  <si>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</si>
  <si>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</si>
  <si>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</si>
  <si>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</si>
  <si>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</si>
  <si>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</si>
  <si>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</si>
  <si>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</si>
  <si>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</si>
  <si>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</si>
  <si>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</si>
  <si>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</si>
  <si>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</si>
  <si>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</si>
  <si>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</si>
  <si>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</si>
  <si>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</si>
  <si>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</si>
  <si>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</si>
  <si>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</si>
  <si>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</si>
  <si>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</si>
  <si>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</si>
  <si>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</si>
  <si>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</si>
  <si>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</si>
  <si>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</si>
  <si>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</si>
  <si>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</si>
  <si>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</si>
  <si>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</si>
  <si>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</si>
  <si>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</si>
  <si>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</si>
  <si>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</si>
  <si>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</si>
  <si>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</si>
  <si>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</si>
  <si>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</si>
  <si>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</si>
  <si>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</si>
  <si>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</si>
  <si>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</si>
  <si>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</si>
  <si>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</si>
  <si>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</si>
  <si>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</si>
  <si>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</si>
  <si>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</si>
  <si>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</si>
  <si>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</si>
  <si>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</si>
  <si>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</si>
  <si>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</si>
  <si>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</si>
  <si>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</si>
  <si>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</si>
  <si>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</si>
  <si>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</si>
  <si>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</si>
  <si>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</si>
  <si>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</si>
  <si>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</si>
  <si>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</si>
  <si>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</si>
  <si>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</si>
  <si>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</si>
  <si>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</si>
  <si>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</si>
  <si>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</si>
  <si>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</si>
  <si>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</si>
  <si>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</si>
  <si>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</si>
  <si>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</si>
  <si>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</si>
  <si>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</si>
  <si>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</si>
  <si>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</si>
  <si>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</si>
  <si>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</si>
  <si>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</si>
  <si>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</si>
  <si>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</si>
  <si>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</si>
  <si>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</si>
  <si>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</si>
  <si>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</si>
  <si>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</si>
  <si>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</si>
  <si>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</si>
  <si>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</si>
  <si>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</si>
  <si>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</si>
  <si>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</si>
  <si>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</si>
  <si>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</si>
  <si>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</si>
  <si>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</si>
  <si>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</si>
  <si>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</si>
  <si>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</si>
  <si>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</si>
  <si>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</si>
  <si>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</si>
  <si>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</si>
  <si>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</si>
  <si>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</si>
  <si>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</si>
  <si>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</si>
  <si>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</si>
  <si>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</si>
  <si>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</si>
  <si>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</si>
  <si>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</si>
  <si>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</si>
  <si>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</si>
  <si>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</si>
  <si>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</si>
  <si>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</si>
  <si>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</si>
  <si>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</si>
  <si>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</si>
  <si>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</si>
  <si>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</si>
  <si>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</si>
  <si>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</si>
  <si>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</si>
  <si>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</si>
  <si>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</si>
  <si>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</si>
  <si>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</si>
  <si>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</si>
  <si>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</si>
  <si>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</si>
  <si>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</si>
  <si>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</si>
  <si>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</si>
  <si>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</si>
  <si>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</si>
  <si>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</si>
  <si>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</si>
  <si>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</si>
  <si>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</si>
  <si>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</si>
  <si>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</si>
  <si>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</si>
  <si>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</si>
  <si>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</si>
  <si>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</si>
  <si>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</si>
  <si>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</si>
  <si>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</si>
  <si>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</si>
  <si>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</si>
  <si>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</si>
  <si>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</si>
  <si>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</si>
  <si>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</si>
  <si>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</si>
  <si>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</si>
  <si>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</si>
  <si>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</si>
  <si>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</si>
  <si>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</si>
  <si>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</si>
  <si>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</si>
  <si>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</si>
  <si>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</si>
  <si>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</si>
  <si>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</si>
  <si>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</si>
  <si>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</si>
  <si>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</si>
  <si>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</si>
  <si>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</si>
  <si>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</si>
  <si>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</si>
  <si>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</si>
  <si>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</si>
  <si>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</si>
  <si>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</si>
  <si>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</si>
  <si>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</si>
  <si>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</si>
  <si>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</si>
  <si>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</si>
  <si>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</si>
  <si>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</si>
  <si>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</si>
  <si>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</si>
  <si>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</si>
  <si>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</si>
  <si>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</si>
  <si>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</si>
  <si>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</si>
  <si>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</si>
  <si>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</si>
  <si>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</si>
  <si>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</si>
  <si>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</si>
  <si>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</si>
  <si>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</si>
  <si>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</si>
  <si>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</si>
  <si>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</si>
  <si>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</si>
  <si>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</si>
  <si>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</si>
  <si>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</si>
  <si>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</si>
  <si>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</si>
  <si>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</si>
  <si>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</si>
  <si>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</si>
  <si>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</si>
  <si>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</si>
  <si>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</si>
  <si>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</si>
  <si>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</si>
  <si>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</si>
  <si>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</si>
  <si>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</si>
  <si>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</si>
  <si>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</si>
  <si>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</si>
  <si>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</si>
  <si>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</si>
  <si>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</si>
  <si>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</si>
  <si>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</si>
  <si>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</si>
  <si>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</si>
  <si>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</si>
  <si>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</si>
  <si>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</si>
  <si>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</si>
  <si>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</si>
  <si>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</si>
  <si>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</si>
  <si>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</si>
  <si>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</si>
  <si>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</si>
  <si>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</si>
  <si>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</si>
  <si>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</si>
  <si>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</si>
  <si>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</si>
  <si>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</si>
  <si>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</si>
  <si>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</si>
  <si>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</si>
  <si>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</si>
  <si>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</si>
  <si>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</si>
  <si>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</si>
  <si>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</si>
  <si>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</si>
  <si>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</si>
  <si>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</si>
  <si>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</si>
  <si>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</si>
  <si>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</si>
  <si>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</si>
  <si>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</si>
  <si>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</si>
  <si>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</si>
  <si>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</si>
  <si>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</si>
  <si>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</si>
  <si>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</si>
  <si>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</si>
  <si>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</si>
  <si>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</si>
  <si>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</si>
  <si>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</si>
  <si>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</si>
  <si>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</si>
  <si>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</si>
  <si>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</si>
  <si>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</si>
  <si>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</si>
  <si>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</si>
  <si>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</si>
  <si>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</si>
  <si>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</si>
  <si>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</si>
  <si>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</si>
  <si>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</si>
  <si>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</si>
  <si>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</si>
  <si>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</si>
  <si>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</si>
  <si>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</si>
  <si>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</si>
  <si>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</si>
  <si>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</si>
  <si>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</si>
  <si>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</si>
  <si>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</si>
  <si>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</si>
  <si>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</si>
  <si>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</si>
  <si>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</si>
  <si>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</si>
  <si>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</si>
  <si>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</si>
  <si>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</si>
  <si>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</si>
  <si>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</si>
  <si>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</si>
  <si>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</si>
  <si>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</si>
  <si>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</si>
  <si>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</si>
  <si>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</si>
  <si>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</si>
  <si>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</si>
  <si>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</si>
  <si>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</si>
  <si>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</si>
  <si>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</si>
  <si>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</si>
  <si>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</si>
  <si>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</si>
  <si>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</si>
  <si>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</si>
  <si>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</si>
  <si>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</si>
  <si>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</si>
  <si>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</si>
  <si>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</si>
  <si>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</si>
  <si>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</si>
  <si>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</si>
  <si>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</si>
  <si>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</si>
  <si>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</si>
  <si>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</si>
  <si>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</si>
  <si>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</si>
  <si>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</si>
  <si>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</si>
  <si>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</si>
  <si>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</si>
  <si>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</si>
  <si>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</si>
  <si>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</si>
  <si>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</si>
  <si>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</si>
  <si>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</si>
  <si>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</si>
  <si>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</si>
  <si>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</si>
  <si>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</si>
  <si>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</si>
  <si>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</si>
  <si>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</si>
  <si>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</si>
  <si>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</si>
  <si>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</si>
  <si>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</si>
  <si>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</si>
  <si>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</si>
  <si>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</si>
  <si>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</si>
  <si>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</si>
  <si>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</si>
  <si>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</si>
  <si>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</si>
  <si>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</si>
  <si>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</si>
  <si>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</si>
  <si>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</si>
  <si>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</si>
  <si>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</si>
  <si>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</si>
  <si>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</si>
  <si>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</si>
  <si>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</si>
  <si>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</si>
  <si>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</si>
  <si>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</si>
  <si>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</si>
  <si>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</si>
  <si>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</si>
  <si>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</si>
  <si>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</si>
  <si>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</si>
  <si>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</si>
  <si>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</si>
  <si>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</si>
  <si>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</si>
  <si>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</si>
  <si>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</si>
  <si>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</si>
  <si>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</si>
  <si>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</si>
  <si>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</si>
  <si>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</si>
  <si>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</si>
  <si>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</si>
  <si>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</si>
  <si>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</si>
  <si>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</si>
  <si>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</si>
  <si>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</si>
  <si>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</si>
  <si>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</si>
  <si>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</si>
  <si>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</si>
  <si>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</si>
  <si>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</si>
  <si>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</si>
  <si>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</si>
  <si>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</si>
  <si>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</si>
  <si>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</si>
  <si>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</si>
  <si>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</si>
  <si>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</si>
  <si>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</si>
  <si>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</si>
  <si>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</si>
  <si>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</si>
  <si>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</si>
  <si>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</si>
  <si>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</si>
  <si>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</si>
  <si>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</si>
  <si>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</si>
  <si>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</si>
  <si>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</si>
  <si>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</si>
  <si>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</si>
  <si>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</si>
  <si>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</si>
  <si>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</si>
  <si>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</si>
  <si>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</si>
  <si>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</si>
  <si>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</si>
  <si>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</si>
  <si>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</si>
  <si>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</si>
  <si>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</si>
  <si>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</si>
  <si>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</si>
  <si>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</si>
  <si>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</si>
  <si>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</si>
  <si>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</si>
  <si>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</si>
  <si>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</si>
  <si>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</si>
  <si>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</si>
  <si>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</si>
  <si>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</si>
  <si>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</si>
  <si>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</si>
  <si>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</si>
  <si>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</si>
  <si>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</si>
  <si>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</si>
  <si>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</si>
  <si>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</si>
  <si>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</si>
  <si>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</si>
  <si>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</si>
  <si>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</si>
  <si>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</si>
  <si>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</si>
  <si>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</si>
  <si>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</si>
  <si>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</si>
  <si>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</si>
  <si>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</si>
  <si>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</si>
  <si>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</si>
  <si>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</si>
  <si>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</si>
  <si>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</si>
  <si>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</si>
  <si>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</si>
  <si>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</si>
  <si>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</si>
  <si>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</si>
  <si>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</si>
  <si>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</si>
  <si>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</si>
  <si>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</si>
  <si>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</si>
  <si>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</si>
  <si>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</si>
  <si>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</si>
  <si>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</si>
  <si>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</si>
  <si>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</si>
  <si>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</si>
  <si>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</si>
  <si>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</si>
  <si>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</si>
  <si>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</si>
  <si>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</si>
  <si>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</si>
  <si>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</si>
  <si>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</si>
  <si>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</si>
  <si>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</si>
  <si>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</si>
  <si>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</si>
  <si>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</si>
  <si>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</si>
  <si>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</si>
  <si>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</si>
  <si>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</si>
  <si>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</si>
  <si>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</si>
  <si>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</si>
  <si>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</si>
  <si>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</si>
  <si>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</si>
  <si>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</si>
  <si>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</si>
  <si>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</si>
  <si>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</si>
  <si>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</si>
  <si>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</si>
  <si>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</si>
  <si>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</si>
  <si>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</si>
  <si>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</si>
  <si>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</si>
  <si>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</si>
  <si>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</si>
  <si>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</si>
  <si>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</si>
  <si>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</si>
  <si>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</si>
  <si>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</si>
  <si>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</si>
  <si>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</si>
  <si>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</si>
  <si>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</si>
  <si>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</si>
  <si>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</si>
  <si>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</si>
  <si>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</si>
  <si>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</si>
  <si>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</si>
  <si>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</si>
  <si>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</si>
  <si>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</si>
  <si>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</si>
  <si>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</si>
  <si>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</si>
  <si>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</si>
  <si>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</si>
  <si>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</si>
  <si>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</si>
  <si>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</si>
  <si>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</si>
  <si>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</si>
  <si>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</si>
  <si>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</si>
  <si>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</si>
  <si>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</si>
  <si>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</si>
  <si>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</si>
  <si>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</si>
  <si>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</si>
  <si>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</si>
  <si>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</si>
  <si>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</si>
  <si>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</si>
  <si>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</si>
  <si>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</si>
  <si>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</si>
  <si>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</si>
  <si>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</si>
  <si>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</si>
  <si>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</si>
  <si>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</si>
  <si>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</si>
  <si>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</si>
  <si>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</si>
  <si>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</si>
  <si>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</si>
  <si>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</si>
  <si>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</si>
  <si>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</si>
  <si>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</si>
  <si>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</si>
  <si>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</si>
  <si>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</si>
  <si>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</si>
  <si>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</si>
  <si>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</si>
  <si>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</si>
  <si>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</si>
  <si>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</si>
  <si>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</si>
  <si>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</si>
  <si>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</si>
  <si>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</si>
  <si>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</si>
  <si>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</si>
  <si>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</si>
  <si>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</si>
  <si>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</si>
  <si>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</si>
  <si>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</si>
  <si>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</si>
  <si>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Silao de la Victoria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</si>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</sst>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0" fillId="9" borderId="0" xfId="8" applyFont="1" applyFill="1" applyAlignment="1">
      <alignment horizontal="center" vertical="center"/>
    </xf>
    <xf numFmtId="0" fontId="20" fillId="9" borderId="0" xfId="8" applyFont="1" applyFill="1" applyAlignment="1">
      <alignment vertical="center"/>
    </xf>
    <xf numFmtId="0" fontId="20" fillId="9" borderId="0" xfId="8" applyFont="1" applyFill="1" applyAlignment="1">
      <alignment horizontal="right" vertical="center"/>
    </xf>
    <xf numFmtId="0" fontId="20" fillId="9" borderId="0" xfId="8" applyFont="1" applyFill="1" applyAlignment="1">
      <alignment horizontal="left" vertical="center"/>
    </xf>
    <xf numFmtId="0" fontId="20" fillId="9" borderId="0" xfId="8" applyFont="1" applyFill="1" applyBorder="1" applyAlignment="1">
      <alignment horizontal="center" vertical="center"/>
    </xf>
    <xf numFmtId="0" fontId="20" fillId="10" borderId="20" xfId="0" applyFont="1" applyFill="1" applyBorder="1" applyAlignment="1" applyProtection="1">
      <alignment horizontal="center" vertical="center" wrapText="1"/>
      <protection locked="0"/>
    </xf>
    <xf numFmtId="0" fontId="20" fillId="10" borderId="19" xfId="0" applyFont="1" applyFill="1" applyBorder="1" applyAlignment="1" applyProtection="1">
      <alignment horizontal="center" vertical="center"/>
      <protection locked="0"/>
    </xf>
    <xf numFmtId="0" fontId="8" fillId="0" borderId="0" xfId="10" applyFont="1" applyAlignment="1">
      <alignment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455828</xdr:colOff>
      <xdr:row>2</xdr:row>
      <xdr:rowOff>74295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572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4800600</xdr:colOff>
      <xdr:row>0</xdr:row>
      <xdr:rowOff>123825</xdr:rowOff>
    </xdr:from>
    <xdr:to>
      <xdr:col>2</xdr:col>
      <xdr:colOff>338179</xdr:colOff>
      <xdr:row>2</xdr:row>
      <xdr:rowOff>97155</xdr:rowOff>
    </xdr:to>
    <xdr:pic>
      <xdr:nvPicPr>
        <xdr:cNvPr id="4" name="Imagen 3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2382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66675</xdr:rowOff>
    </xdr:from>
    <xdr:to>
      <xdr:col>1</xdr:col>
      <xdr:colOff>1624542</xdr:colOff>
      <xdr:row>53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0" y="70770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1</xdr:col>
      <xdr:colOff>2905125</xdr:colOff>
      <xdr:row>46</xdr:row>
      <xdr:rowOff>57150</xdr:rowOff>
    </xdr:from>
    <xdr:to>
      <xdr:col>3</xdr:col>
      <xdr:colOff>498515</xdr:colOff>
      <xdr:row>53</xdr:row>
      <xdr:rowOff>95250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3886200" y="706755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view="pageBreakPreview" zoomScaleNormal="100" zoomScaleSheetLayoutView="100" workbookViewId="0">
      <pane ySplit="5" topLeftCell="A30" activePane="bottomLeft" state="frozen"/>
      <selection activeCell="A14" sqref="A14:B14"/>
      <selection pane="bottomLeft" activeCell="D60" sqref="D60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74" t="s">
        <v>662</v>
      </c>
      <c r="B1" s="174"/>
      <c r="C1" s="175"/>
      <c r="D1" s="176" t="s">
        <v>614</v>
      </c>
      <c r="E1" s="177">
        <v>2022</v>
      </c>
    </row>
    <row r="2" spans="1:5" ht="18.899999999999999" customHeight="1" x14ac:dyDescent="0.2">
      <c r="A2" s="174" t="s">
        <v>613</v>
      </c>
      <c r="B2" s="174"/>
      <c r="C2" s="175"/>
      <c r="D2" s="176" t="s">
        <v>615</v>
      </c>
      <c r="E2" s="175" t="s">
        <v>620</v>
      </c>
    </row>
    <row r="3" spans="1:5" ht="18.899999999999999" customHeight="1" x14ac:dyDescent="0.2">
      <c r="A3" s="178" t="s">
        <v>663</v>
      </c>
      <c r="B3" s="178"/>
      <c r="C3" s="175"/>
      <c r="D3" s="176" t="s">
        <v>616</v>
      </c>
      <c r="E3" s="177">
        <v>1</v>
      </c>
    </row>
    <row r="4" spans="1:5" s="98" customFormat="1" ht="18.899999999999999" customHeight="1" x14ac:dyDescent="0.2">
      <c r="A4" s="178" t="s">
        <v>635</v>
      </c>
      <c r="B4" s="178"/>
      <c r="C4" s="178"/>
      <c r="D4" s="178"/>
      <c r="E4" s="178"/>
    </row>
    <row r="5" spans="1:5" ht="15" customHeight="1" x14ac:dyDescent="0.2">
      <c r="A5" s="179" t="s">
        <v>41</v>
      </c>
      <c r="B5" s="180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133</v>
      </c>
      <c r="B13" s="43" t="s">
        <v>591</v>
      </c>
    </row>
    <row r="14" spans="1:5" x14ac:dyDescent="0.2">
      <c r="A14" s="42" t="s">
        <v>7</v>
      </c>
      <c r="B14" s="43" t="s">
        <v>592</v>
      </c>
    </row>
    <row r="15" spans="1:5" x14ac:dyDescent="0.2">
      <c r="A15" s="42" t="s">
        <v>8</v>
      </c>
      <c r="B15" s="43" t="s">
        <v>132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593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185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9" t="s">
        <v>577</v>
      </c>
      <c r="B24" s="100" t="s">
        <v>306</v>
      </c>
    </row>
    <row r="25" spans="1:2" x14ac:dyDescent="0.2">
      <c r="A25" s="99" t="s">
        <v>578</v>
      </c>
      <c r="B25" s="100" t="s">
        <v>579</v>
      </c>
    </row>
    <row r="26" spans="1:2" s="98" customFormat="1" x14ac:dyDescent="0.2">
      <c r="A26" s="99" t="s">
        <v>580</v>
      </c>
      <c r="B26" s="100" t="s">
        <v>343</v>
      </c>
    </row>
    <row r="27" spans="1:2" x14ac:dyDescent="0.2">
      <c r="A27" s="99" t="s">
        <v>581</v>
      </c>
      <c r="B27" s="100" t="s">
        <v>360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76</v>
      </c>
      <c r="B32" s="43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2" t="s">
        <v>48</v>
      </c>
      <c r="B35" s="43" t="s">
        <v>43</v>
      </c>
    </row>
    <row r="36" spans="1:2" x14ac:dyDescent="0.2">
      <c r="A36" s="42" t="s">
        <v>49</v>
      </c>
      <c r="B36" s="43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3" t="s">
        <v>32</v>
      </c>
    </row>
    <row r="40" spans="1:2" x14ac:dyDescent="0.2">
      <c r="A40" s="7"/>
      <c r="B40" s="43" t="s">
        <v>636</v>
      </c>
    </row>
    <row r="41" spans="1:2" ht="10.8" thickBot="1" x14ac:dyDescent="0.25">
      <c r="A41" s="11"/>
      <c r="B41" s="12"/>
    </row>
    <row r="44" spans="1:2" x14ac:dyDescent="0.2">
      <c r="B44" s="98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6" customWidth="1"/>
    <col min="2" max="2" width="63.109375" style="36" customWidth="1"/>
    <col min="3" max="3" width="17.6640625" style="36" customWidth="1"/>
    <col min="4" max="16384" width="11.44140625" style="36"/>
  </cols>
  <sheetData>
    <row r="1" spans="1:3" s="34" customFormat="1" ht="18" customHeight="1" x14ac:dyDescent="0.3">
      <c r="A1" s="152" t="s">
        <v>662</v>
      </c>
      <c r="B1" s="153"/>
      <c r="C1" s="154"/>
    </row>
    <row r="2" spans="1:3" s="34" customFormat="1" ht="18" customHeight="1" x14ac:dyDescent="0.3">
      <c r="A2" s="155" t="s">
        <v>625</v>
      </c>
      <c r="B2" s="156"/>
      <c r="C2" s="157"/>
    </row>
    <row r="3" spans="1:3" s="34" customFormat="1" ht="18" customHeight="1" x14ac:dyDescent="0.3">
      <c r="A3" s="155" t="s">
        <v>663</v>
      </c>
      <c r="B3" s="158"/>
      <c r="C3" s="157"/>
    </row>
    <row r="4" spans="1:3" s="37" customFormat="1" ht="18" customHeight="1" x14ac:dyDescent="0.2">
      <c r="A4" s="159" t="s">
        <v>626</v>
      </c>
      <c r="B4" s="160"/>
      <c r="C4" s="161"/>
    </row>
    <row r="5" spans="1:3" s="35" customFormat="1" x14ac:dyDescent="0.2">
      <c r="A5" s="55" t="s">
        <v>525</v>
      </c>
      <c r="B5" s="55"/>
      <c r="C5" s="56">
        <v>291294649.26999998</v>
      </c>
    </row>
    <row r="6" spans="1:3" x14ac:dyDescent="0.2">
      <c r="A6" s="57"/>
      <c r="B6" s="58"/>
      <c r="C6" s="59"/>
    </row>
    <row r="7" spans="1:3" x14ac:dyDescent="0.2">
      <c r="A7" s="68" t="s">
        <v>526</v>
      </c>
      <c r="B7" s="68"/>
      <c r="C7" s="60">
        <f>SUM(C8:C13)</f>
        <v>0</v>
      </c>
    </row>
    <row r="8" spans="1:3" x14ac:dyDescent="0.2">
      <c r="A8" s="77" t="s">
        <v>527</v>
      </c>
      <c r="B8" s="76" t="s">
        <v>344</v>
      </c>
      <c r="C8" s="61">
        <v>0</v>
      </c>
    </row>
    <row r="9" spans="1:3" x14ac:dyDescent="0.2">
      <c r="A9" s="62" t="s">
        <v>528</v>
      </c>
      <c r="B9" s="63" t="s">
        <v>537</v>
      </c>
      <c r="C9" s="61">
        <v>0</v>
      </c>
    </row>
    <row r="10" spans="1:3" x14ac:dyDescent="0.2">
      <c r="A10" s="62" t="s">
        <v>529</v>
      </c>
      <c r="B10" s="63" t="s">
        <v>352</v>
      </c>
      <c r="C10" s="61">
        <v>0</v>
      </c>
    </row>
    <row r="11" spans="1:3" x14ac:dyDescent="0.2">
      <c r="A11" s="62" t="s">
        <v>530</v>
      </c>
      <c r="B11" s="63" t="s">
        <v>353</v>
      </c>
      <c r="C11" s="61">
        <v>0</v>
      </c>
    </row>
    <row r="12" spans="1:3" x14ac:dyDescent="0.2">
      <c r="A12" s="62" t="s">
        <v>531</v>
      </c>
      <c r="B12" s="63" t="s">
        <v>354</v>
      </c>
      <c r="C12" s="61">
        <v>0</v>
      </c>
    </row>
    <row r="13" spans="1:3" x14ac:dyDescent="0.2">
      <c r="A13" s="64" t="s">
        <v>532</v>
      </c>
      <c r="B13" s="65" t="s">
        <v>533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83</v>
      </c>
      <c r="B15" s="58"/>
      <c r="C15" s="60">
        <f>SUM(C16:C18)</f>
        <v>0</v>
      </c>
    </row>
    <row r="16" spans="1:3" x14ac:dyDescent="0.2">
      <c r="A16" s="69">
        <v>3.1</v>
      </c>
      <c r="B16" s="63" t="s">
        <v>536</v>
      </c>
      <c r="C16" s="61">
        <v>0</v>
      </c>
    </row>
    <row r="17" spans="1:3" x14ac:dyDescent="0.2">
      <c r="A17" s="70">
        <v>3.2</v>
      </c>
      <c r="B17" s="63" t="s">
        <v>534</v>
      </c>
      <c r="C17" s="61">
        <v>0</v>
      </c>
    </row>
    <row r="18" spans="1:3" x14ac:dyDescent="0.2">
      <c r="A18" s="70">
        <v>3.3</v>
      </c>
      <c r="B18" s="65" t="s">
        <v>535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82</v>
      </c>
      <c r="B20" s="74"/>
      <c r="C20" s="56">
        <f>C5+C7-C15</f>
        <v>291294649.26999998</v>
      </c>
    </row>
    <row r="22" spans="1:3" x14ac:dyDescent="0.2">
      <c r="B22" s="36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view="pageBreakPreview" zoomScale="60" zoomScaleNormal="140" workbookViewId="0">
      <selection activeCell="B41" sqref="B41"/>
    </sheetView>
  </sheetViews>
  <sheetFormatPr baseColWidth="10" defaultColWidth="11.44140625" defaultRowHeight="10.199999999999999" x14ac:dyDescent="0.2"/>
  <cols>
    <col min="1" max="1" width="3.6640625" style="36" customWidth="1"/>
    <col min="2" max="2" width="62.109375" style="36" customWidth="1"/>
    <col min="3" max="3" width="17.6640625" style="36" customWidth="1"/>
    <col min="4" max="16384" width="11.44140625" style="36"/>
  </cols>
  <sheetData>
    <row r="1" spans="1:3" s="38" customFormat="1" ht="18.899999999999999" customHeight="1" x14ac:dyDescent="0.3">
      <c r="A1" s="162" t="s">
        <v>662</v>
      </c>
      <c r="B1" s="163"/>
      <c r="C1" s="164"/>
    </row>
    <row r="2" spans="1:3" s="38" customFormat="1" ht="18.899999999999999" customHeight="1" x14ac:dyDescent="0.3">
      <c r="A2" s="165" t="s">
        <v>627</v>
      </c>
      <c r="B2" s="166"/>
      <c r="C2" s="167"/>
    </row>
    <row r="3" spans="1:3" s="38" customFormat="1" ht="18.899999999999999" customHeight="1" x14ac:dyDescent="0.3">
      <c r="A3" s="165" t="s">
        <v>663</v>
      </c>
      <c r="B3" s="168"/>
      <c r="C3" s="167"/>
    </row>
    <row r="4" spans="1:3" s="39" customFormat="1" x14ac:dyDescent="0.2">
      <c r="A4" s="159" t="s">
        <v>626</v>
      </c>
      <c r="B4" s="160"/>
      <c r="C4" s="161"/>
    </row>
    <row r="5" spans="1:3" x14ac:dyDescent="0.2">
      <c r="A5" s="86" t="s">
        <v>538</v>
      </c>
      <c r="B5" s="55"/>
      <c r="C5" s="79">
        <v>161086219.74000001</v>
      </c>
    </row>
    <row r="6" spans="1:3" x14ac:dyDescent="0.2">
      <c r="A6" s="80"/>
      <c r="B6" s="58"/>
      <c r="C6" s="81"/>
    </row>
    <row r="7" spans="1:3" x14ac:dyDescent="0.2">
      <c r="A7" s="68" t="s">
        <v>539</v>
      </c>
      <c r="B7" s="82"/>
      <c r="C7" s="60">
        <f>SUM(C8:C28)</f>
        <v>33940810.700000003</v>
      </c>
    </row>
    <row r="8" spans="1:3" x14ac:dyDescent="0.2">
      <c r="A8" s="133">
        <v>2.1</v>
      </c>
      <c r="B8" s="87" t="s">
        <v>372</v>
      </c>
      <c r="C8" s="88">
        <v>0</v>
      </c>
    </row>
    <row r="9" spans="1:3" x14ac:dyDescent="0.2">
      <c r="A9" s="133">
        <v>2.2000000000000002</v>
      </c>
      <c r="B9" s="87" t="s">
        <v>369</v>
      </c>
      <c r="C9" s="88">
        <v>0</v>
      </c>
    </row>
    <row r="10" spans="1:3" x14ac:dyDescent="0.2">
      <c r="A10" s="95">
        <v>2.2999999999999998</v>
      </c>
      <c r="B10" s="78" t="s">
        <v>239</v>
      </c>
      <c r="C10" s="88">
        <v>0</v>
      </c>
    </row>
    <row r="11" spans="1:3" x14ac:dyDescent="0.2">
      <c r="A11" s="95">
        <v>2.4</v>
      </c>
      <c r="B11" s="78" t="s">
        <v>240</v>
      </c>
      <c r="C11" s="88">
        <v>0</v>
      </c>
    </row>
    <row r="12" spans="1:3" x14ac:dyDescent="0.2">
      <c r="A12" s="95">
        <v>2.5</v>
      </c>
      <c r="B12" s="78" t="s">
        <v>241</v>
      </c>
      <c r="C12" s="88">
        <v>0</v>
      </c>
    </row>
    <row r="13" spans="1:3" x14ac:dyDescent="0.2">
      <c r="A13" s="95">
        <v>2.6</v>
      </c>
      <c r="B13" s="78" t="s">
        <v>242</v>
      </c>
      <c r="C13" s="88">
        <v>0</v>
      </c>
    </row>
    <row r="14" spans="1:3" x14ac:dyDescent="0.2">
      <c r="A14" s="95">
        <v>2.7</v>
      </c>
      <c r="B14" s="78" t="s">
        <v>243</v>
      </c>
      <c r="C14" s="88">
        <v>0</v>
      </c>
    </row>
    <row r="15" spans="1:3" x14ac:dyDescent="0.2">
      <c r="A15" s="95">
        <v>2.8</v>
      </c>
      <c r="B15" s="78" t="s">
        <v>244</v>
      </c>
      <c r="C15" s="88">
        <v>13430.48</v>
      </c>
    </row>
    <row r="16" spans="1:3" x14ac:dyDescent="0.2">
      <c r="A16" s="95">
        <v>2.9</v>
      </c>
      <c r="B16" s="78" t="s">
        <v>246</v>
      </c>
      <c r="C16" s="88">
        <v>0</v>
      </c>
    </row>
    <row r="17" spans="1:3" x14ac:dyDescent="0.2">
      <c r="A17" s="95" t="s">
        <v>540</v>
      </c>
      <c r="B17" s="78" t="s">
        <v>541</v>
      </c>
      <c r="C17" s="88">
        <v>0</v>
      </c>
    </row>
    <row r="18" spans="1:3" x14ac:dyDescent="0.2">
      <c r="A18" s="95" t="s">
        <v>570</v>
      </c>
      <c r="B18" s="78" t="s">
        <v>248</v>
      </c>
      <c r="C18" s="88">
        <v>0</v>
      </c>
    </row>
    <row r="19" spans="1:3" x14ac:dyDescent="0.2">
      <c r="A19" s="95" t="s">
        <v>571</v>
      </c>
      <c r="B19" s="78" t="s">
        <v>542</v>
      </c>
      <c r="C19" s="88">
        <v>23991380.219999999</v>
      </c>
    </row>
    <row r="20" spans="1:3" x14ac:dyDescent="0.2">
      <c r="A20" s="95" t="s">
        <v>572</v>
      </c>
      <c r="B20" s="78" t="s">
        <v>543</v>
      </c>
      <c r="C20" s="88">
        <v>0</v>
      </c>
    </row>
    <row r="21" spans="1:3" x14ac:dyDescent="0.2">
      <c r="A21" s="95" t="s">
        <v>573</v>
      </c>
      <c r="B21" s="78" t="s">
        <v>544</v>
      </c>
      <c r="C21" s="88">
        <v>0</v>
      </c>
    </row>
    <row r="22" spans="1:3" x14ac:dyDescent="0.2">
      <c r="A22" s="95" t="s">
        <v>545</v>
      </c>
      <c r="B22" s="78" t="s">
        <v>546</v>
      </c>
      <c r="C22" s="88">
        <v>0</v>
      </c>
    </row>
    <row r="23" spans="1:3" x14ac:dyDescent="0.2">
      <c r="A23" s="95" t="s">
        <v>547</v>
      </c>
      <c r="B23" s="78" t="s">
        <v>548</v>
      </c>
      <c r="C23" s="88">
        <v>0</v>
      </c>
    </row>
    <row r="24" spans="1:3" x14ac:dyDescent="0.2">
      <c r="A24" s="95" t="s">
        <v>549</v>
      </c>
      <c r="B24" s="78" t="s">
        <v>550</v>
      </c>
      <c r="C24" s="88">
        <v>0</v>
      </c>
    </row>
    <row r="25" spans="1:3" x14ac:dyDescent="0.2">
      <c r="A25" s="95" t="s">
        <v>551</v>
      </c>
      <c r="B25" s="78" t="s">
        <v>552</v>
      </c>
      <c r="C25" s="88">
        <v>0</v>
      </c>
    </row>
    <row r="26" spans="1:3" x14ac:dyDescent="0.2">
      <c r="A26" s="95" t="s">
        <v>553</v>
      </c>
      <c r="B26" s="78" t="s">
        <v>554</v>
      </c>
      <c r="C26" s="88">
        <v>9936000</v>
      </c>
    </row>
    <row r="27" spans="1:3" x14ac:dyDescent="0.2">
      <c r="A27" s="95" t="s">
        <v>555</v>
      </c>
      <c r="B27" s="78" t="s">
        <v>556</v>
      </c>
      <c r="C27" s="88">
        <v>0</v>
      </c>
    </row>
    <row r="28" spans="1:3" x14ac:dyDescent="0.2">
      <c r="A28" s="95" t="s">
        <v>557</v>
      </c>
      <c r="B28" s="87" t="s">
        <v>558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559</v>
      </c>
      <c r="B30" s="92"/>
      <c r="C30" s="93">
        <f>SUM(C31:C37)</f>
        <v>0</v>
      </c>
    </row>
    <row r="31" spans="1:3" x14ac:dyDescent="0.2">
      <c r="A31" s="95" t="s">
        <v>560</v>
      </c>
      <c r="B31" s="78" t="s">
        <v>441</v>
      </c>
      <c r="C31" s="88">
        <v>0</v>
      </c>
    </row>
    <row r="32" spans="1:3" x14ac:dyDescent="0.2">
      <c r="A32" s="95" t="s">
        <v>561</v>
      </c>
      <c r="B32" s="78" t="s">
        <v>80</v>
      </c>
      <c r="C32" s="88">
        <v>0</v>
      </c>
    </row>
    <row r="33" spans="1:3" x14ac:dyDescent="0.2">
      <c r="A33" s="95" t="s">
        <v>562</v>
      </c>
      <c r="B33" s="78" t="s">
        <v>451</v>
      </c>
      <c r="C33" s="88">
        <v>0</v>
      </c>
    </row>
    <row r="34" spans="1:3" x14ac:dyDescent="0.2">
      <c r="A34" s="95" t="s">
        <v>563</v>
      </c>
      <c r="B34" s="78" t="s">
        <v>564</v>
      </c>
      <c r="C34" s="88">
        <v>0</v>
      </c>
    </row>
    <row r="35" spans="1:3" x14ac:dyDescent="0.2">
      <c r="A35" s="95" t="s">
        <v>565</v>
      </c>
      <c r="B35" s="78" t="s">
        <v>566</v>
      </c>
      <c r="C35" s="88">
        <v>0</v>
      </c>
    </row>
    <row r="36" spans="1:3" x14ac:dyDescent="0.2">
      <c r="A36" s="95" t="s">
        <v>567</v>
      </c>
      <c r="B36" s="78" t="s">
        <v>459</v>
      </c>
      <c r="C36" s="88">
        <v>0</v>
      </c>
    </row>
    <row r="37" spans="1:3" x14ac:dyDescent="0.2">
      <c r="A37" s="95" t="s">
        <v>568</v>
      </c>
      <c r="B37" s="87" t="s">
        <v>569</v>
      </c>
      <c r="C37" s="94">
        <v>0</v>
      </c>
    </row>
    <row r="38" spans="1:3" x14ac:dyDescent="0.2">
      <c r="A38" s="80"/>
      <c r="B38" s="83"/>
      <c r="C38" s="84"/>
    </row>
    <row r="39" spans="1:3" x14ac:dyDescent="0.2">
      <c r="A39" s="85" t="s">
        <v>84</v>
      </c>
      <c r="B39" s="55"/>
      <c r="C39" s="56">
        <f>C5-C7+C30</f>
        <v>127145409.04000001</v>
      </c>
    </row>
    <row r="41" spans="1:3" ht="20.399999999999999" x14ac:dyDescent="0.2">
      <c r="B41" s="181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abSelected="1" view="pageBreakPreview" zoomScale="60" zoomScaleNormal="100" workbookViewId="0">
      <selection sqref="A1:F1"/>
    </sheetView>
  </sheetViews>
  <sheetFormatPr baseColWidth="10" defaultColWidth="9.109375" defaultRowHeight="10.199999999999999" x14ac:dyDescent="0.2"/>
  <cols>
    <col min="1" max="1" width="10" style="27" customWidth="1"/>
    <col min="2" max="2" width="68.5546875" style="27" bestFit="1" customWidth="1"/>
    <col min="3" max="3" width="17.44140625" style="27" bestFit="1" customWidth="1"/>
    <col min="4" max="5" width="23.6640625" style="27" bestFit="1" customWidth="1"/>
    <col min="6" max="6" width="19.33203125" style="27" customWidth="1"/>
    <col min="7" max="7" width="20.5546875" style="27" customWidth="1"/>
    <col min="8" max="10" width="20.33203125" style="27" customWidth="1"/>
    <col min="11" max="16384" width="9.109375" style="27"/>
  </cols>
  <sheetData>
    <row r="1" spans="1:10" ht="18.899999999999999" customHeight="1" x14ac:dyDescent="0.2">
      <c r="A1" s="151" t="s">
        <v>662</v>
      </c>
      <c r="B1" s="169"/>
      <c r="C1" s="169"/>
      <c r="D1" s="169"/>
      <c r="E1" s="169"/>
      <c r="F1" s="169"/>
      <c r="G1" s="25" t="s">
        <v>617</v>
      </c>
      <c r="H1" s="26">
        <v>2022</v>
      </c>
    </row>
    <row r="2" spans="1:10" ht="18.899999999999999" customHeight="1" x14ac:dyDescent="0.2">
      <c r="A2" s="151" t="s">
        <v>628</v>
      </c>
      <c r="B2" s="169"/>
      <c r="C2" s="169"/>
      <c r="D2" s="169"/>
      <c r="E2" s="169"/>
      <c r="F2" s="169"/>
      <c r="G2" s="25" t="s">
        <v>618</v>
      </c>
      <c r="H2" s="26" t="s">
        <v>620</v>
      </c>
    </row>
    <row r="3" spans="1:10" ht="18.899999999999999" customHeight="1" x14ac:dyDescent="0.2">
      <c r="A3" s="170" t="s">
        <v>663</v>
      </c>
      <c r="B3" s="171"/>
      <c r="C3" s="171"/>
      <c r="D3" s="171"/>
      <c r="E3" s="171"/>
      <c r="F3" s="171"/>
      <c r="G3" s="25" t="s">
        <v>619</v>
      </c>
      <c r="H3" s="26">
        <v>1</v>
      </c>
    </row>
    <row r="4" spans="1:10" x14ac:dyDescent="0.2">
      <c r="A4" s="28" t="s">
        <v>196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146</v>
      </c>
      <c r="B7" s="30" t="s">
        <v>491</v>
      </c>
      <c r="C7" s="30" t="s">
        <v>180</v>
      </c>
      <c r="D7" s="30" t="s">
        <v>492</v>
      </c>
      <c r="E7" s="30" t="s">
        <v>493</v>
      </c>
      <c r="F7" s="30" t="s">
        <v>179</v>
      </c>
      <c r="G7" s="30" t="s">
        <v>124</v>
      </c>
      <c r="H7" s="30" t="s">
        <v>182</v>
      </c>
      <c r="I7" s="30" t="s">
        <v>183</v>
      </c>
      <c r="J7" s="30" t="s">
        <v>184</v>
      </c>
    </row>
    <row r="8" spans="1:10" s="41" customFormat="1" x14ac:dyDescent="0.2">
      <c r="A8" s="40">
        <v>7000</v>
      </c>
      <c r="B8" s="41" t="s">
        <v>125</v>
      </c>
    </row>
    <row r="9" spans="1:10" x14ac:dyDescent="0.2">
      <c r="A9" s="27">
        <v>7110</v>
      </c>
      <c r="B9" s="27" t="s">
        <v>124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123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10" x14ac:dyDescent="0.2">
      <c r="A11" s="27">
        <v>7130</v>
      </c>
      <c r="B11" s="27" t="s">
        <v>122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121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120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119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118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117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116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115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114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113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112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111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110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109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108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107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106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105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104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103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102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101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100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99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 x14ac:dyDescent="0.2">
      <c r="A35" s="27">
        <v>7911</v>
      </c>
      <c r="B35" s="27" t="s">
        <v>608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 x14ac:dyDescent="0.2">
      <c r="A36" s="27">
        <v>7921</v>
      </c>
      <c r="B36" s="27" t="s">
        <v>609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7931</v>
      </c>
      <c r="B37" s="27" t="s">
        <v>610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 x14ac:dyDescent="0.2">
      <c r="A38" s="27">
        <v>7932</v>
      </c>
      <c r="B38" s="27" t="s">
        <v>611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pans="1:6" s="41" customFormat="1" x14ac:dyDescent="0.2">
      <c r="A39" s="40">
        <v>8000</v>
      </c>
      <c r="B39" s="41" t="s">
        <v>97</v>
      </c>
    </row>
    <row r="40" spans="1:6" x14ac:dyDescent="0.2">
      <c r="A40" s="27">
        <v>8110</v>
      </c>
      <c r="B40" s="27" t="s">
        <v>96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8120</v>
      </c>
      <c r="B41" s="27" t="s">
        <v>95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8130</v>
      </c>
      <c r="B42" s="27" t="s">
        <v>94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8140</v>
      </c>
      <c r="B43" s="27" t="s">
        <v>93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8150</v>
      </c>
      <c r="B44" s="27" t="s">
        <v>92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8210</v>
      </c>
      <c r="B45" s="27" t="s">
        <v>91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8220</v>
      </c>
      <c r="B46" s="27" t="s">
        <v>90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8230</v>
      </c>
      <c r="B47" s="27" t="s">
        <v>89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48" spans="1:6" x14ac:dyDescent="0.2">
      <c r="A48" s="27">
        <v>8240</v>
      </c>
      <c r="B48" s="27" t="s">
        <v>88</v>
      </c>
      <c r="C48" s="32">
        <v>0</v>
      </c>
      <c r="D48" s="32">
        <v>0</v>
      </c>
      <c r="E48" s="32">
        <v>0</v>
      </c>
      <c r="F48" s="32">
        <f t="shared" si="0"/>
        <v>0</v>
      </c>
    </row>
    <row r="49" spans="1:6" x14ac:dyDescent="0.2">
      <c r="A49" s="27">
        <v>8250</v>
      </c>
      <c r="B49" s="27" t="s">
        <v>87</v>
      </c>
      <c r="C49" s="32">
        <v>0</v>
      </c>
      <c r="D49" s="32">
        <v>0</v>
      </c>
      <c r="E49" s="32">
        <v>0</v>
      </c>
      <c r="F49" s="32">
        <f t="shared" si="0"/>
        <v>0</v>
      </c>
    </row>
    <row r="50" spans="1:6" x14ac:dyDescent="0.2">
      <c r="A50" s="27">
        <v>8260</v>
      </c>
      <c r="B50" s="27" t="s">
        <v>86</v>
      </c>
      <c r="C50" s="32">
        <v>0</v>
      </c>
      <c r="D50" s="32">
        <v>0</v>
      </c>
      <c r="E50" s="32">
        <v>0</v>
      </c>
      <c r="F50" s="32">
        <f t="shared" si="0"/>
        <v>0</v>
      </c>
    </row>
    <row r="51" spans="1:6" x14ac:dyDescent="0.2">
      <c r="A51" s="27">
        <v>8270</v>
      </c>
      <c r="B51" s="27" t="s">
        <v>85</v>
      </c>
      <c r="C51" s="32">
        <v>0</v>
      </c>
      <c r="D51" s="32">
        <v>0</v>
      </c>
      <c r="E51" s="32">
        <v>0</v>
      </c>
      <c r="F51" s="32">
        <f t="shared" si="0"/>
        <v>0</v>
      </c>
    </row>
    <row r="53" spans="1:6" x14ac:dyDescent="0.2">
      <c r="B53" s="2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5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0" t="s">
        <v>50</v>
      </c>
      <c r="C1" s="121"/>
      <c r="D1" s="121"/>
      <c r="E1" s="122"/>
    </row>
    <row r="2" spans="1:8" ht="15" customHeight="1" x14ac:dyDescent="0.2">
      <c r="A2" s="2" t="s">
        <v>31</v>
      </c>
    </row>
    <row r="3" spans="1:8" x14ac:dyDescent="0.2">
      <c r="A3" s="1"/>
    </row>
    <row r="4" spans="1:8" s="124" customFormat="1" x14ac:dyDescent="0.2">
      <c r="A4" s="123" t="s">
        <v>33</v>
      </c>
    </row>
    <row r="5" spans="1:8" s="124" customFormat="1" ht="39.9" customHeight="1" x14ac:dyDescent="0.2">
      <c r="A5" s="172" t="s">
        <v>34</v>
      </c>
      <c r="B5" s="172"/>
      <c r="C5" s="172"/>
      <c r="D5" s="172"/>
      <c r="E5" s="172"/>
      <c r="H5" s="125"/>
    </row>
    <row r="6" spans="1:8" s="124" customFormat="1" x14ac:dyDescent="0.2">
      <c r="A6" s="126"/>
      <c r="B6" s="126"/>
      <c r="C6" s="126"/>
      <c r="D6" s="126"/>
      <c r="H6" s="125"/>
    </row>
    <row r="7" spans="1:8" s="124" customFormat="1" ht="13.2" x14ac:dyDescent="0.25">
      <c r="A7" s="125" t="s">
        <v>35</v>
      </c>
      <c r="B7" s="125"/>
      <c r="C7" s="125"/>
      <c r="D7" s="125"/>
    </row>
    <row r="8" spans="1:8" s="124" customFormat="1" x14ac:dyDescent="0.2">
      <c r="A8" s="125"/>
      <c r="B8" s="125"/>
      <c r="C8" s="125"/>
      <c r="D8" s="125"/>
    </row>
    <row r="9" spans="1:8" s="124" customFormat="1" x14ac:dyDescent="0.2">
      <c r="A9" s="139" t="s">
        <v>125</v>
      </c>
      <c r="B9" s="125"/>
      <c r="C9" s="125"/>
      <c r="D9" s="125"/>
    </row>
    <row r="10" spans="1:8" s="124" customFormat="1" ht="26.1" customHeight="1" x14ac:dyDescent="0.2">
      <c r="A10" s="127" t="s">
        <v>600</v>
      </c>
      <c r="B10" s="173" t="s">
        <v>36</v>
      </c>
      <c r="C10" s="173"/>
      <c r="D10" s="173"/>
      <c r="E10" s="173"/>
    </row>
    <row r="11" spans="1:8" s="124" customFormat="1" ht="12.9" customHeight="1" x14ac:dyDescent="0.2">
      <c r="A11" s="128" t="s">
        <v>601</v>
      </c>
      <c r="B11" s="129" t="s">
        <v>37</v>
      </c>
      <c r="C11" s="129"/>
      <c r="D11" s="129"/>
      <c r="E11" s="129"/>
    </row>
    <row r="12" spans="1:8" s="124" customFormat="1" ht="26.1" customHeight="1" x14ac:dyDescent="0.2">
      <c r="A12" s="128" t="s">
        <v>602</v>
      </c>
      <c r="B12" s="173" t="s">
        <v>38</v>
      </c>
      <c r="C12" s="173"/>
      <c r="D12" s="173"/>
      <c r="E12" s="173"/>
    </row>
    <row r="13" spans="1:8" s="124" customFormat="1" ht="26.1" customHeight="1" x14ac:dyDescent="0.2">
      <c r="A13" s="128" t="s">
        <v>603</v>
      </c>
      <c r="B13" s="173" t="s">
        <v>39</v>
      </c>
      <c r="C13" s="173"/>
      <c r="D13" s="173"/>
      <c r="E13" s="173"/>
    </row>
    <row r="14" spans="1:8" s="124" customFormat="1" ht="11.25" customHeight="1" x14ac:dyDescent="0.2">
      <c r="A14" s="130"/>
      <c r="B14" s="131"/>
      <c r="C14" s="131"/>
      <c r="D14" s="131"/>
      <c r="E14" s="131"/>
    </row>
    <row r="15" spans="1:8" s="124" customFormat="1" ht="39" customHeight="1" x14ac:dyDescent="0.2">
      <c r="A15" s="127" t="s">
        <v>604</v>
      </c>
      <c r="B15" s="129" t="s">
        <v>40</v>
      </c>
    </row>
    <row r="16" spans="1:8" s="124" customFormat="1" ht="12.9" customHeight="1" x14ac:dyDescent="0.2">
      <c r="A16" s="128" t="s">
        <v>605</v>
      </c>
    </row>
    <row r="17" spans="1:4" s="124" customFormat="1" ht="12.9" customHeight="1" x14ac:dyDescent="0.2">
      <c r="A17" s="129"/>
    </row>
    <row r="18" spans="1:4" s="124" customFormat="1" ht="12.9" customHeight="1" x14ac:dyDescent="0.2">
      <c r="A18" s="139" t="s">
        <v>97</v>
      </c>
    </row>
    <row r="19" spans="1:4" s="124" customFormat="1" ht="12.9" customHeight="1" x14ac:dyDescent="0.2">
      <c r="A19" s="132" t="s">
        <v>606</v>
      </c>
    </row>
    <row r="20" spans="1:4" s="124" customFormat="1" ht="12.9" customHeight="1" x14ac:dyDescent="0.2">
      <c r="A20" s="132" t="s">
        <v>607</v>
      </c>
    </row>
    <row r="21" spans="1:4" s="124" customFormat="1" x14ac:dyDescent="0.2">
      <c r="A21" s="125"/>
    </row>
    <row r="22" spans="1:4" s="124" customFormat="1" x14ac:dyDescent="0.2">
      <c r="A22" s="125" t="s">
        <v>520</v>
      </c>
      <c r="B22" s="125"/>
      <c r="C22" s="125"/>
      <c r="D22" s="125"/>
    </row>
    <row r="23" spans="1:4" s="124" customFormat="1" x14ac:dyDescent="0.2">
      <c r="A23" s="125" t="s">
        <v>521</v>
      </c>
      <c r="B23" s="125"/>
      <c r="C23" s="125"/>
      <c r="D23" s="125"/>
    </row>
    <row r="24" spans="1:4" s="124" customFormat="1" x14ac:dyDescent="0.2">
      <c r="A24" s="125" t="s">
        <v>522</v>
      </c>
      <c r="B24" s="125"/>
      <c r="C24" s="125"/>
      <c r="D24" s="125"/>
    </row>
    <row r="25" spans="1:4" s="124" customFormat="1" x14ac:dyDescent="0.2">
      <c r="A25" s="125" t="s">
        <v>523</v>
      </c>
      <c r="B25" s="125"/>
      <c r="C25" s="125"/>
      <c r="D25" s="125"/>
    </row>
    <row r="26" spans="1:4" s="124" customFormat="1" x14ac:dyDescent="0.2">
      <c r="A26" s="125" t="s">
        <v>524</v>
      </c>
      <c r="B26" s="125"/>
      <c r="C26" s="125"/>
      <c r="D26" s="125"/>
    </row>
    <row r="27" spans="1:4" s="124" customFormat="1" x14ac:dyDescent="0.2">
      <c r="A27" s="125"/>
      <c r="B27" s="125"/>
      <c r="C27" s="125"/>
      <c r="D27" s="125"/>
    </row>
    <row r="28" spans="1:4" s="124" customFormat="1" ht="12" x14ac:dyDescent="0.25">
      <c r="A28" s="130" t="s">
        <v>98</v>
      </c>
      <c r="B28" s="125"/>
      <c r="C28" s="125"/>
      <c r="D28" s="125"/>
    </row>
    <row r="29" spans="1:4" s="124" customFormat="1" x14ac:dyDescent="0.2">
      <c r="A29" s="125"/>
      <c r="B29" s="125"/>
      <c r="C29" s="125"/>
      <c r="D29" s="12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view="pageBreakPreview" topLeftCell="A82" zoomScale="60" zoomScaleNormal="106" workbookViewId="0">
      <selection activeCell="C160" sqref="C160"/>
    </sheetView>
  </sheetViews>
  <sheetFormatPr baseColWidth="10" defaultColWidth="9.109375" defaultRowHeight="10.199999999999999" x14ac:dyDescent="0.2"/>
  <cols>
    <col min="1" max="1" width="10" style="18" customWidth="1"/>
    <col min="2" max="2" width="64.5546875" style="18" bestFit="1" customWidth="1"/>
    <col min="3" max="3" width="16.44140625" style="18" bestFit="1" customWidth="1"/>
    <col min="4" max="4" width="19.109375" style="18" customWidth="1"/>
    <col min="5" max="5" width="28" style="18" customWidth="1"/>
    <col min="6" max="6" width="22.6640625" style="18" customWidth="1"/>
    <col min="7" max="8" width="16.6640625" style="18" customWidth="1"/>
    <col min="9" max="9" width="27.109375" style="18" customWidth="1"/>
    <col min="10" max="16384" width="9.109375" style="18"/>
  </cols>
  <sheetData>
    <row r="1" spans="1:8" s="15" customFormat="1" ht="18.899999999999999" customHeight="1" x14ac:dyDescent="0.3">
      <c r="A1" s="148" t="s">
        <v>662</v>
      </c>
      <c r="B1" s="149"/>
      <c r="C1" s="149"/>
      <c r="D1" s="149"/>
      <c r="E1" s="149"/>
      <c r="F1" s="149"/>
      <c r="G1" s="14" t="s">
        <v>617</v>
      </c>
      <c r="H1" s="23">
        <v>2022</v>
      </c>
    </row>
    <row r="2" spans="1:8" s="15" customFormat="1" ht="18.899999999999999" customHeight="1" x14ac:dyDescent="0.3">
      <c r="A2" s="148" t="s">
        <v>621</v>
      </c>
      <c r="B2" s="149"/>
      <c r="C2" s="149"/>
      <c r="D2" s="149"/>
      <c r="E2" s="149"/>
      <c r="F2" s="149"/>
      <c r="G2" s="14" t="s">
        <v>618</v>
      </c>
      <c r="H2" s="23" t="s">
        <v>620</v>
      </c>
    </row>
    <row r="3" spans="1:8" s="15" customFormat="1" ht="18.899999999999999" customHeight="1" x14ac:dyDescent="0.3">
      <c r="A3" s="148" t="s">
        <v>663</v>
      </c>
      <c r="B3" s="149"/>
      <c r="C3" s="149"/>
      <c r="D3" s="149"/>
      <c r="E3" s="149"/>
      <c r="F3" s="149"/>
      <c r="G3" s="14" t="s">
        <v>619</v>
      </c>
      <c r="H3" s="23">
        <v>1</v>
      </c>
    </row>
    <row r="4" spans="1:8" x14ac:dyDescent="0.2">
      <c r="A4" s="16" t="s">
        <v>196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153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146</v>
      </c>
      <c r="B7" s="19" t="s">
        <v>143</v>
      </c>
      <c r="C7" s="19" t="s">
        <v>144</v>
      </c>
      <c r="D7" s="19" t="s">
        <v>145</v>
      </c>
      <c r="E7" s="19"/>
      <c r="F7" s="19"/>
      <c r="G7" s="19"/>
      <c r="H7" s="19"/>
    </row>
    <row r="8" spans="1:8" x14ac:dyDescent="0.2">
      <c r="A8" s="20">
        <v>1114</v>
      </c>
      <c r="B8" s="18" t="s">
        <v>197</v>
      </c>
      <c r="C8" s="22">
        <v>131979707.18000001</v>
      </c>
    </row>
    <row r="9" spans="1:8" x14ac:dyDescent="0.2">
      <c r="A9" s="20">
        <v>1115</v>
      </c>
      <c r="B9" s="18" t="s">
        <v>198</v>
      </c>
      <c r="C9" s="22">
        <v>47958.2</v>
      </c>
    </row>
    <row r="10" spans="1:8" x14ac:dyDescent="0.2">
      <c r="A10" s="20">
        <v>1121</v>
      </c>
      <c r="B10" s="18" t="s">
        <v>199</v>
      </c>
      <c r="C10" s="22">
        <v>0</v>
      </c>
    </row>
    <row r="11" spans="1:8" x14ac:dyDescent="0.2">
      <c r="A11" s="20">
        <v>1211</v>
      </c>
      <c r="B11" s="18" t="s">
        <v>200</v>
      </c>
      <c r="C11" s="22">
        <v>0</v>
      </c>
    </row>
    <row r="13" spans="1:8" x14ac:dyDescent="0.2">
      <c r="A13" s="17" t="s">
        <v>154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146</v>
      </c>
      <c r="B14" s="19" t="s">
        <v>143</v>
      </c>
      <c r="C14" s="19" t="s">
        <v>144</v>
      </c>
      <c r="D14" s="19">
        <v>2021</v>
      </c>
      <c r="E14" s="19">
        <v>2020</v>
      </c>
      <c r="F14" s="19">
        <v>2019</v>
      </c>
      <c r="G14" s="19">
        <v>2018</v>
      </c>
      <c r="H14" s="19" t="s">
        <v>187</v>
      </c>
    </row>
    <row r="15" spans="1:8" x14ac:dyDescent="0.2">
      <c r="A15" s="20">
        <v>1122</v>
      </c>
      <c r="B15" s="18" t="s">
        <v>201</v>
      </c>
      <c r="C15" s="22">
        <v>8947688.5399999991</v>
      </c>
      <c r="D15" s="22">
        <v>0</v>
      </c>
      <c r="E15" s="22">
        <v>400000</v>
      </c>
      <c r="F15" s="22">
        <v>2448.08</v>
      </c>
      <c r="G15" s="22">
        <v>568996.56000000006</v>
      </c>
    </row>
    <row r="16" spans="1:8" x14ac:dyDescent="0.2">
      <c r="A16" s="20">
        <v>1124</v>
      </c>
      <c r="B16" s="18" t="s">
        <v>202</v>
      </c>
      <c r="C16" s="22">
        <v>1306739.42</v>
      </c>
      <c r="D16" s="22">
        <v>1307039.42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155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146</v>
      </c>
      <c r="B19" s="19" t="s">
        <v>143</v>
      </c>
      <c r="C19" s="19" t="s">
        <v>144</v>
      </c>
      <c r="D19" s="19" t="s">
        <v>203</v>
      </c>
      <c r="E19" s="19" t="s">
        <v>204</v>
      </c>
      <c r="F19" s="19" t="s">
        <v>205</v>
      </c>
      <c r="G19" s="19" t="s">
        <v>206</v>
      </c>
      <c r="H19" s="19" t="s">
        <v>207</v>
      </c>
    </row>
    <row r="20" spans="1:8" x14ac:dyDescent="0.2">
      <c r="A20" s="20">
        <v>1123</v>
      </c>
      <c r="B20" s="18" t="s">
        <v>208</v>
      </c>
      <c r="C20" s="22">
        <v>716597.06</v>
      </c>
      <c r="D20" s="22">
        <v>716597.06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209</v>
      </c>
      <c r="C21" s="22">
        <v>151000</v>
      </c>
      <c r="D21" s="22">
        <v>151000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583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584</v>
      </c>
      <c r="C23" s="22">
        <v>767385.89</v>
      </c>
      <c r="D23" s="22">
        <v>767385.89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210</v>
      </c>
      <c r="C24" s="22">
        <v>2013743.98</v>
      </c>
      <c r="D24" s="22">
        <v>2013743.98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211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212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213</v>
      </c>
      <c r="C27" s="22">
        <v>1411366.54</v>
      </c>
      <c r="D27" s="22">
        <v>1411366.54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214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585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146</v>
      </c>
      <c r="B31" s="19" t="s">
        <v>143</v>
      </c>
      <c r="C31" s="19" t="s">
        <v>144</v>
      </c>
      <c r="D31" s="19" t="s">
        <v>158</v>
      </c>
      <c r="E31" s="19" t="s">
        <v>157</v>
      </c>
      <c r="F31" s="19" t="s">
        <v>215</v>
      </c>
      <c r="G31" s="19" t="s">
        <v>160</v>
      </c>
      <c r="H31" s="19"/>
    </row>
    <row r="32" spans="1:8" x14ac:dyDescent="0.2">
      <c r="A32" s="20">
        <v>1140</v>
      </c>
      <c r="B32" s="18" t="s">
        <v>216</v>
      </c>
      <c r="C32" s="22">
        <f>SUM(C33:C37)</f>
        <v>0</v>
      </c>
    </row>
    <row r="33" spans="1:8" x14ac:dyDescent="0.2">
      <c r="A33" s="20">
        <v>1141</v>
      </c>
      <c r="B33" s="18" t="s">
        <v>217</v>
      </c>
      <c r="C33" s="22">
        <v>0</v>
      </c>
    </row>
    <row r="34" spans="1:8" x14ac:dyDescent="0.2">
      <c r="A34" s="20">
        <v>1142</v>
      </c>
      <c r="B34" s="18" t="s">
        <v>218</v>
      </c>
      <c r="C34" s="22">
        <v>0</v>
      </c>
    </row>
    <row r="35" spans="1:8" x14ac:dyDescent="0.2">
      <c r="A35" s="20">
        <v>1143</v>
      </c>
      <c r="B35" s="18" t="s">
        <v>219</v>
      </c>
      <c r="C35" s="22">
        <v>0</v>
      </c>
    </row>
    <row r="36" spans="1:8" x14ac:dyDescent="0.2">
      <c r="A36" s="20">
        <v>1144</v>
      </c>
      <c r="B36" s="18" t="s">
        <v>220</v>
      </c>
      <c r="C36" s="22">
        <v>0</v>
      </c>
    </row>
    <row r="37" spans="1:8" x14ac:dyDescent="0.2">
      <c r="A37" s="20">
        <v>1145</v>
      </c>
      <c r="B37" s="18" t="s">
        <v>221</v>
      </c>
      <c r="C37" s="22">
        <v>0</v>
      </c>
    </row>
    <row r="39" spans="1:8" x14ac:dyDescent="0.2">
      <c r="A39" s="17" t="s">
        <v>222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146</v>
      </c>
      <c r="B40" s="19" t="s">
        <v>143</v>
      </c>
      <c r="C40" s="19" t="s">
        <v>144</v>
      </c>
      <c r="D40" s="19" t="s">
        <v>156</v>
      </c>
      <c r="E40" s="19" t="s">
        <v>159</v>
      </c>
      <c r="F40" s="19" t="s">
        <v>223</v>
      </c>
      <c r="G40" s="19"/>
      <c r="H40" s="19"/>
    </row>
    <row r="41" spans="1:8" x14ac:dyDescent="0.2">
      <c r="A41" s="20">
        <v>1150</v>
      </c>
      <c r="B41" s="18" t="s">
        <v>224</v>
      </c>
      <c r="C41" s="22">
        <f>C42</f>
        <v>0</v>
      </c>
    </row>
    <row r="42" spans="1:8" x14ac:dyDescent="0.2">
      <c r="A42" s="20">
        <v>1151</v>
      </c>
      <c r="B42" s="18" t="s">
        <v>225</v>
      </c>
      <c r="C42" s="22">
        <v>0</v>
      </c>
    </row>
    <row r="44" spans="1:8" x14ac:dyDescent="0.2">
      <c r="A44" s="17" t="s">
        <v>161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146</v>
      </c>
      <c r="B45" s="19" t="s">
        <v>143</v>
      </c>
      <c r="C45" s="19" t="s">
        <v>144</v>
      </c>
      <c r="D45" s="19" t="s">
        <v>145</v>
      </c>
      <c r="E45" s="19" t="s">
        <v>207</v>
      </c>
      <c r="F45" s="19"/>
      <c r="G45" s="19"/>
      <c r="H45" s="19"/>
    </row>
    <row r="46" spans="1:8" x14ac:dyDescent="0.2">
      <c r="A46" s="20">
        <v>1213</v>
      </c>
      <c r="B46" s="18" t="s">
        <v>226</v>
      </c>
      <c r="C46" s="22">
        <v>0</v>
      </c>
    </row>
    <row r="48" spans="1:8" x14ac:dyDescent="0.2">
      <c r="A48" s="17" t="s">
        <v>162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146</v>
      </c>
      <c r="B49" s="19" t="s">
        <v>143</v>
      </c>
      <c r="C49" s="19" t="s">
        <v>144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227</v>
      </c>
      <c r="C50" s="22">
        <v>0</v>
      </c>
    </row>
    <row r="52" spans="1:9" x14ac:dyDescent="0.2">
      <c r="A52" s="17" t="s">
        <v>166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146</v>
      </c>
      <c r="B53" s="19" t="s">
        <v>143</v>
      </c>
      <c r="C53" s="19" t="s">
        <v>144</v>
      </c>
      <c r="D53" s="19" t="s">
        <v>163</v>
      </c>
      <c r="E53" s="19" t="s">
        <v>164</v>
      </c>
      <c r="F53" s="19" t="s">
        <v>156</v>
      </c>
      <c r="G53" s="19" t="s">
        <v>228</v>
      </c>
      <c r="H53" s="19" t="s">
        <v>165</v>
      </c>
      <c r="I53" s="19" t="s">
        <v>229</v>
      </c>
    </row>
    <row r="54" spans="1:9" x14ac:dyDescent="0.2">
      <c r="A54" s="20">
        <v>1230</v>
      </c>
      <c r="B54" s="18" t="s">
        <v>230</v>
      </c>
      <c r="C54" s="22">
        <f>SUM(C55:C61)</f>
        <v>851798802.88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231</v>
      </c>
      <c r="C55" s="22">
        <v>736819520.20000005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232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233</v>
      </c>
      <c r="C57" s="22">
        <v>20268999.030000001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234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235</v>
      </c>
      <c r="C59" s="22">
        <v>94710283.650000006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236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237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238</v>
      </c>
      <c r="C62" s="22">
        <f>SUM(C63:C70)</f>
        <v>117039289.25999999</v>
      </c>
      <c r="D62" s="22">
        <f t="shared" ref="D62:E62" si="0">SUM(D63:D70)</f>
        <v>0</v>
      </c>
      <c r="E62" s="22">
        <f t="shared" si="0"/>
        <v>-49528620.439999998</v>
      </c>
    </row>
    <row r="63" spans="1:9" x14ac:dyDescent="0.2">
      <c r="A63" s="20">
        <v>1241</v>
      </c>
      <c r="B63" s="18" t="s">
        <v>239</v>
      </c>
      <c r="C63" s="22">
        <v>24148731.649999999</v>
      </c>
      <c r="D63" s="22">
        <v>0</v>
      </c>
      <c r="E63" s="22">
        <v>-8199914.5899999999</v>
      </c>
    </row>
    <row r="64" spans="1:9" x14ac:dyDescent="0.2">
      <c r="A64" s="20">
        <v>1242</v>
      </c>
      <c r="B64" s="18" t="s">
        <v>240</v>
      </c>
      <c r="C64" s="22">
        <v>3031737.74</v>
      </c>
      <c r="D64" s="22">
        <v>0</v>
      </c>
      <c r="E64" s="22">
        <v>-1459429.61</v>
      </c>
    </row>
    <row r="65" spans="1:9" x14ac:dyDescent="0.2">
      <c r="A65" s="20">
        <v>1243</v>
      </c>
      <c r="B65" s="18" t="s">
        <v>241</v>
      </c>
      <c r="C65" s="22">
        <v>395320.88</v>
      </c>
      <c r="D65" s="22">
        <v>0</v>
      </c>
      <c r="E65" s="22">
        <v>-195956.77</v>
      </c>
    </row>
    <row r="66" spans="1:9" x14ac:dyDescent="0.2">
      <c r="A66" s="20">
        <v>1244</v>
      </c>
      <c r="B66" s="18" t="s">
        <v>242</v>
      </c>
      <c r="C66" s="22">
        <v>58134472.299999997</v>
      </c>
      <c r="D66" s="22">
        <v>0</v>
      </c>
      <c r="E66" s="22">
        <v>-30721200.75</v>
      </c>
    </row>
    <row r="67" spans="1:9" x14ac:dyDescent="0.2">
      <c r="A67" s="20">
        <v>1245</v>
      </c>
      <c r="B67" s="18" t="s">
        <v>243</v>
      </c>
      <c r="C67" s="22">
        <v>11961748.07</v>
      </c>
      <c r="D67" s="22">
        <v>0</v>
      </c>
      <c r="E67" s="22">
        <v>-1632201.51</v>
      </c>
    </row>
    <row r="68" spans="1:9" x14ac:dyDescent="0.2">
      <c r="A68" s="20">
        <v>1246</v>
      </c>
      <c r="B68" s="18" t="s">
        <v>244</v>
      </c>
      <c r="C68" s="22">
        <v>19367278.620000001</v>
      </c>
      <c r="D68" s="22">
        <v>0</v>
      </c>
      <c r="E68" s="22">
        <v>-7319917.21</v>
      </c>
    </row>
    <row r="69" spans="1:9" x14ac:dyDescent="0.2">
      <c r="A69" s="20">
        <v>1247</v>
      </c>
      <c r="B69" s="18" t="s">
        <v>245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246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167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146</v>
      </c>
      <c r="B73" s="19" t="s">
        <v>143</v>
      </c>
      <c r="C73" s="19" t="s">
        <v>144</v>
      </c>
      <c r="D73" s="19" t="s">
        <v>168</v>
      </c>
      <c r="E73" s="19" t="s">
        <v>247</v>
      </c>
      <c r="F73" s="19" t="s">
        <v>156</v>
      </c>
      <c r="G73" s="19" t="s">
        <v>228</v>
      </c>
      <c r="H73" s="19" t="s">
        <v>165</v>
      </c>
      <c r="I73" s="19" t="s">
        <v>229</v>
      </c>
    </row>
    <row r="74" spans="1:9" x14ac:dyDescent="0.2">
      <c r="A74" s="20">
        <v>1250</v>
      </c>
      <c r="B74" s="18" t="s">
        <v>248</v>
      </c>
      <c r="C74" s="22">
        <f>SUM(C75:C79)</f>
        <v>7035968.1799999997</v>
      </c>
      <c r="D74" s="22">
        <f>SUM(D75:D79)</f>
        <v>0</v>
      </c>
      <c r="E74" s="22">
        <f>SUM(E75:E79)</f>
        <v>2449805.33</v>
      </c>
    </row>
    <row r="75" spans="1:9" x14ac:dyDescent="0.2">
      <c r="A75" s="20">
        <v>1251</v>
      </c>
      <c r="B75" s="18" t="s">
        <v>249</v>
      </c>
      <c r="C75" s="22">
        <v>4520846.28</v>
      </c>
      <c r="D75" s="22">
        <v>0</v>
      </c>
      <c r="E75" s="22">
        <v>1262009.94</v>
      </c>
    </row>
    <row r="76" spans="1:9" x14ac:dyDescent="0.2">
      <c r="A76" s="20">
        <v>1252</v>
      </c>
      <c r="B76" s="18" t="s">
        <v>250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251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252</v>
      </c>
      <c r="C78" s="22">
        <v>2515121.9</v>
      </c>
      <c r="D78" s="22">
        <v>0</v>
      </c>
      <c r="E78" s="22">
        <v>1187795.3899999999</v>
      </c>
    </row>
    <row r="79" spans="1:9" x14ac:dyDescent="0.2">
      <c r="A79" s="20">
        <v>1259</v>
      </c>
      <c r="B79" s="18" t="s">
        <v>253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254</v>
      </c>
      <c r="C80" s="22">
        <f>SUM(C81:C86)</f>
        <v>1449989.26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255</v>
      </c>
      <c r="C81" s="22">
        <v>1449989.26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256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257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258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259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260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169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146</v>
      </c>
      <c r="B89" s="19" t="s">
        <v>143</v>
      </c>
      <c r="C89" s="19" t="s">
        <v>144</v>
      </c>
      <c r="D89" s="19" t="s">
        <v>261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262</v>
      </c>
      <c r="C90" s="22">
        <f>SUM(C91:C92)</f>
        <v>0</v>
      </c>
    </row>
    <row r="91" spans="1:8" x14ac:dyDescent="0.2">
      <c r="A91" s="20">
        <v>1161</v>
      </c>
      <c r="B91" s="18" t="s">
        <v>263</v>
      </c>
      <c r="C91" s="22">
        <v>0</v>
      </c>
    </row>
    <row r="92" spans="1:8" x14ac:dyDescent="0.2">
      <c r="A92" s="20">
        <v>1162</v>
      </c>
      <c r="B92" s="18" t="s">
        <v>264</v>
      </c>
      <c r="C92" s="22">
        <v>0</v>
      </c>
    </row>
    <row r="94" spans="1:8" x14ac:dyDescent="0.2">
      <c r="A94" s="17" t="s">
        <v>586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146</v>
      </c>
      <c r="B95" s="19" t="s">
        <v>143</v>
      </c>
      <c r="C95" s="19" t="s">
        <v>144</v>
      </c>
      <c r="D95" s="19" t="s">
        <v>207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594</v>
      </c>
      <c r="C96" s="22">
        <f>SUM(C97:C100)</f>
        <v>215267.83</v>
      </c>
    </row>
    <row r="97" spans="1:8" x14ac:dyDescent="0.2">
      <c r="A97" s="20">
        <v>1191</v>
      </c>
      <c r="B97" s="18" t="s">
        <v>587</v>
      </c>
      <c r="C97" s="22">
        <v>0</v>
      </c>
    </row>
    <row r="98" spans="1:8" x14ac:dyDescent="0.2">
      <c r="A98" s="20">
        <v>1192</v>
      </c>
      <c r="B98" s="18" t="s">
        <v>588</v>
      </c>
      <c r="C98" s="22">
        <v>215267.83</v>
      </c>
    </row>
    <row r="99" spans="1:8" x14ac:dyDescent="0.2">
      <c r="A99" s="20">
        <v>1193</v>
      </c>
      <c r="B99" s="18" t="s">
        <v>589</v>
      </c>
      <c r="C99" s="22">
        <v>0</v>
      </c>
    </row>
    <row r="100" spans="1:8" x14ac:dyDescent="0.2">
      <c r="A100" s="20">
        <v>1194</v>
      </c>
      <c r="B100" s="18" t="s">
        <v>590</v>
      </c>
      <c r="C100" s="22">
        <v>0</v>
      </c>
    </row>
    <row r="101" spans="1:8" x14ac:dyDescent="0.2">
      <c r="A101" s="17" t="s">
        <v>638</v>
      </c>
      <c r="C101" s="22"/>
    </row>
    <row r="102" spans="1:8" x14ac:dyDescent="0.2">
      <c r="A102" s="19" t="s">
        <v>146</v>
      </c>
      <c r="B102" s="19" t="s">
        <v>143</v>
      </c>
      <c r="C102" s="19" t="s">
        <v>144</v>
      </c>
      <c r="D102" s="19" t="s">
        <v>207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265</v>
      </c>
      <c r="C103" s="22">
        <f>SUM(C104:C106)</f>
        <v>0</v>
      </c>
    </row>
    <row r="104" spans="1:8" x14ac:dyDescent="0.2">
      <c r="A104" s="20">
        <v>1291</v>
      </c>
      <c r="B104" s="18" t="s">
        <v>266</v>
      </c>
      <c r="C104" s="22">
        <v>0</v>
      </c>
    </row>
    <row r="105" spans="1:8" x14ac:dyDescent="0.2">
      <c r="A105" s="20">
        <v>1292</v>
      </c>
      <c r="B105" s="18" t="s">
        <v>267</v>
      </c>
      <c r="C105" s="22">
        <v>0</v>
      </c>
    </row>
    <row r="106" spans="1:8" x14ac:dyDescent="0.2">
      <c r="A106" s="20">
        <v>1293</v>
      </c>
      <c r="B106" s="18" t="s">
        <v>268</v>
      </c>
      <c r="C106" s="22">
        <v>0</v>
      </c>
    </row>
    <row r="108" spans="1:8" x14ac:dyDescent="0.2">
      <c r="A108" s="17" t="s">
        <v>171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146</v>
      </c>
      <c r="B109" s="19" t="s">
        <v>143</v>
      </c>
      <c r="C109" s="19" t="s">
        <v>144</v>
      </c>
      <c r="D109" s="19" t="s">
        <v>203</v>
      </c>
      <c r="E109" s="19" t="s">
        <v>204</v>
      </c>
      <c r="F109" s="19" t="s">
        <v>205</v>
      </c>
      <c r="G109" s="19" t="s">
        <v>269</v>
      </c>
      <c r="H109" s="19" t="s">
        <v>270</v>
      </c>
    </row>
    <row r="110" spans="1:8" x14ac:dyDescent="0.2">
      <c r="A110" s="20">
        <v>2110</v>
      </c>
      <c r="B110" s="18" t="s">
        <v>271</v>
      </c>
      <c r="C110" s="22">
        <f>SUM(C111:C119)</f>
        <v>68895082.589999989</v>
      </c>
      <c r="D110" s="22">
        <f>SUM(D111:D119)</f>
        <v>68895082.589999989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272</v>
      </c>
      <c r="C111" s="22">
        <v>738601.5</v>
      </c>
      <c r="D111" s="22">
        <f>C111</f>
        <v>738601.5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273</v>
      </c>
      <c r="C112" s="22">
        <v>56823964.75</v>
      </c>
      <c r="D112" s="22">
        <f t="shared" ref="D112:D119" si="1">C112</f>
        <v>56823964.75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274</v>
      </c>
      <c r="C113" s="22">
        <v>60234.26</v>
      </c>
      <c r="D113" s="22">
        <f t="shared" si="1"/>
        <v>60234.26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275</v>
      </c>
      <c r="C114" s="22">
        <v>101682.19</v>
      </c>
      <c r="D114" s="22">
        <f t="shared" si="1"/>
        <v>101682.19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276</v>
      </c>
      <c r="C115" s="22">
        <v>294853.37</v>
      </c>
      <c r="D115" s="22">
        <f t="shared" si="1"/>
        <v>294853.37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277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278</v>
      </c>
      <c r="C117" s="22">
        <v>3567925.88</v>
      </c>
      <c r="D117" s="22">
        <f t="shared" si="1"/>
        <v>3567925.88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279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280</v>
      </c>
      <c r="C119" s="22">
        <v>7307820.6399999997</v>
      </c>
      <c r="D119" s="22">
        <f t="shared" si="1"/>
        <v>7307820.6399999997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281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282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283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284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172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146</v>
      </c>
      <c r="B126" s="19" t="s">
        <v>143</v>
      </c>
      <c r="C126" s="19" t="s">
        <v>144</v>
      </c>
      <c r="D126" s="19" t="s">
        <v>147</v>
      </c>
      <c r="E126" s="19" t="s">
        <v>207</v>
      </c>
      <c r="F126" s="19"/>
      <c r="G126" s="19"/>
      <c r="H126" s="19"/>
    </row>
    <row r="127" spans="1:8" x14ac:dyDescent="0.2">
      <c r="A127" s="20">
        <v>2160</v>
      </c>
      <c r="B127" s="18" t="s">
        <v>285</v>
      </c>
      <c r="C127" s="22">
        <f>SUM(C128:C133)</f>
        <v>0</v>
      </c>
    </row>
    <row r="128" spans="1:8" x14ac:dyDescent="0.2">
      <c r="A128" s="20">
        <v>2161</v>
      </c>
      <c r="B128" s="18" t="s">
        <v>286</v>
      </c>
      <c r="C128" s="22">
        <v>0</v>
      </c>
    </row>
    <row r="129" spans="1:8" x14ac:dyDescent="0.2">
      <c r="A129" s="20">
        <v>2162</v>
      </c>
      <c r="B129" s="18" t="s">
        <v>287</v>
      </c>
      <c r="C129" s="22">
        <v>0</v>
      </c>
    </row>
    <row r="130" spans="1:8" x14ac:dyDescent="0.2">
      <c r="A130" s="20">
        <v>2163</v>
      </c>
      <c r="B130" s="18" t="s">
        <v>288</v>
      </c>
      <c r="C130" s="22">
        <v>0</v>
      </c>
    </row>
    <row r="131" spans="1:8" x14ac:dyDescent="0.2">
      <c r="A131" s="20">
        <v>2164</v>
      </c>
      <c r="B131" s="18" t="s">
        <v>289</v>
      </c>
      <c r="C131" s="22">
        <v>0</v>
      </c>
    </row>
    <row r="132" spans="1:8" x14ac:dyDescent="0.2">
      <c r="A132" s="20">
        <v>2165</v>
      </c>
      <c r="B132" s="18" t="s">
        <v>290</v>
      </c>
      <c r="C132" s="22">
        <v>0</v>
      </c>
    </row>
    <row r="133" spans="1:8" x14ac:dyDescent="0.2">
      <c r="A133" s="20">
        <v>2166</v>
      </c>
      <c r="B133" s="18" t="s">
        <v>291</v>
      </c>
      <c r="C133" s="22">
        <v>0</v>
      </c>
    </row>
    <row r="134" spans="1:8" x14ac:dyDescent="0.2">
      <c r="A134" s="20">
        <v>2250</v>
      </c>
      <c r="B134" s="18" t="s">
        <v>292</v>
      </c>
      <c r="C134" s="22">
        <f>SUM(C135:C140)</f>
        <v>0</v>
      </c>
    </row>
    <row r="135" spans="1:8" x14ac:dyDescent="0.2">
      <c r="A135" s="20">
        <v>2251</v>
      </c>
      <c r="B135" s="18" t="s">
        <v>293</v>
      </c>
      <c r="C135" s="22">
        <v>0</v>
      </c>
    </row>
    <row r="136" spans="1:8" x14ac:dyDescent="0.2">
      <c r="A136" s="20">
        <v>2252</v>
      </c>
      <c r="B136" s="18" t="s">
        <v>294</v>
      </c>
      <c r="C136" s="22">
        <v>0</v>
      </c>
    </row>
    <row r="137" spans="1:8" x14ac:dyDescent="0.2">
      <c r="A137" s="20">
        <v>2253</v>
      </c>
      <c r="B137" s="18" t="s">
        <v>295</v>
      </c>
      <c r="C137" s="22">
        <v>0</v>
      </c>
    </row>
    <row r="138" spans="1:8" x14ac:dyDescent="0.2">
      <c r="A138" s="20">
        <v>2254</v>
      </c>
      <c r="B138" s="18" t="s">
        <v>296</v>
      </c>
      <c r="C138" s="22">
        <v>0</v>
      </c>
    </row>
    <row r="139" spans="1:8" x14ac:dyDescent="0.2">
      <c r="A139" s="20">
        <v>2255</v>
      </c>
      <c r="B139" s="18" t="s">
        <v>297</v>
      </c>
      <c r="C139" s="22">
        <v>0</v>
      </c>
    </row>
    <row r="140" spans="1:8" x14ac:dyDescent="0.2">
      <c r="A140" s="20">
        <v>2256</v>
      </c>
      <c r="B140" s="18" t="s">
        <v>298</v>
      </c>
      <c r="C140" s="22">
        <v>0</v>
      </c>
    </row>
    <row r="142" spans="1:8" x14ac:dyDescent="0.2">
      <c r="A142" s="17" t="s">
        <v>173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146</v>
      </c>
      <c r="B143" s="21" t="s">
        <v>143</v>
      </c>
      <c r="C143" s="21" t="s">
        <v>144</v>
      </c>
      <c r="D143" s="21" t="s">
        <v>147</v>
      </c>
      <c r="E143" s="21" t="s">
        <v>207</v>
      </c>
      <c r="F143" s="21"/>
      <c r="G143" s="21"/>
      <c r="H143" s="21"/>
    </row>
    <row r="144" spans="1:8" x14ac:dyDescent="0.2">
      <c r="A144" s="20">
        <v>2159</v>
      </c>
      <c r="B144" s="18" t="s">
        <v>299</v>
      </c>
      <c r="C144" s="22">
        <v>0</v>
      </c>
    </row>
    <row r="145" spans="1:3" x14ac:dyDescent="0.2">
      <c r="A145" s="20">
        <v>2199</v>
      </c>
      <c r="B145" s="18" t="s">
        <v>300</v>
      </c>
      <c r="C145" s="22">
        <v>0</v>
      </c>
    </row>
    <row r="146" spans="1:3" x14ac:dyDescent="0.2">
      <c r="A146" s="20">
        <v>2240</v>
      </c>
      <c r="B146" s="18" t="s">
        <v>301</v>
      </c>
      <c r="C146" s="22">
        <f>SUM(C147:C149)</f>
        <v>0</v>
      </c>
    </row>
    <row r="147" spans="1:3" x14ac:dyDescent="0.2">
      <c r="A147" s="20">
        <v>2241</v>
      </c>
      <c r="B147" s="18" t="s">
        <v>302</v>
      </c>
      <c r="C147" s="22">
        <v>0</v>
      </c>
    </row>
    <row r="148" spans="1:3" x14ac:dyDescent="0.2">
      <c r="A148" s="20">
        <v>2242</v>
      </c>
      <c r="B148" s="18" t="s">
        <v>303</v>
      </c>
      <c r="C148" s="22">
        <v>0</v>
      </c>
    </row>
    <row r="149" spans="1:3" x14ac:dyDescent="0.2">
      <c r="A149" s="20">
        <v>2249</v>
      </c>
      <c r="B149" s="18" t="s">
        <v>304</v>
      </c>
      <c r="C149" s="22">
        <v>0</v>
      </c>
    </row>
    <row r="151" spans="1:3" x14ac:dyDescent="0.2">
      <c r="B151" s="1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2" t="s">
        <v>190</v>
      </c>
      <c r="B2" s="103" t="s">
        <v>50</v>
      </c>
    </row>
    <row r="3" spans="1:2" x14ac:dyDescent="0.2">
      <c r="A3" s="104"/>
      <c r="B3" s="105"/>
    </row>
    <row r="4" spans="1:2" ht="15" customHeight="1" x14ac:dyDescent="0.2">
      <c r="A4" s="106" t="s">
        <v>1</v>
      </c>
      <c r="B4" s="107" t="s">
        <v>78</v>
      </c>
    </row>
    <row r="5" spans="1:2" ht="15" customHeight="1" x14ac:dyDescent="0.2">
      <c r="A5" s="108"/>
      <c r="B5" s="107" t="s">
        <v>51</v>
      </c>
    </row>
    <row r="6" spans="1:2" ht="15" customHeight="1" x14ac:dyDescent="0.2">
      <c r="A6" s="108"/>
      <c r="B6" s="109" t="s">
        <v>149</v>
      </c>
    </row>
    <row r="7" spans="1:2" ht="15" customHeight="1" x14ac:dyDescent="0.2">
      <c r="A7" s="108"/>
      <c r="B7" s="107" t="s">
        <v>52</v>
      </c>
    </row>
    <row r="8" spans="1:2" x14ac:dyDescent="0.2">
      <c r="A8" s="108"/>
    </row>
    <row r="9" spans="1:2" ht="15" customHeight="1" x14ac:dyDescent="0.2">
      <c r="A9" s="106" t="s">
        <v>3</v>
      </c>
      <c r="B9" s="107" t="s">
        <v>595</v>
      </c>
    </row>
    <row r="10" spans="1:2" ht="15" customHeight="1" x14ac:dyDescent="0.2">
      <c r="A10" s="108"/>
      <c r="B10" s="107" t="s">
        <v>596</v>
      </c>
    </row>
    <row r="11" spans="1:2" ht="15" customHeight="1" x14ac:dyDescent="0.2">
      <c r="A11" s="108"/>
      <c r="B11" s="107" t="s">
        <v>127</v>
      </c>
    </row>
    <row r="12" spans="1:2" ht="15" customHeight="1" x14ac:dyDescent="0.2">
      <c r="A12" s="108"/>
      <c r="B12" s="107" t="s">
        <v>126</v>
      </c>
    </row>
    <row r="13" spans="1:2" ht="15" customHeight="1" x14ac:dyDescent="0.2">
      <c r="A13" s="108"/>
      <c r="B13" s="107" t="s">
        <v>128</v>
      </c>
    </row>
    <row r="14" spans="1:2" x14ac:dyDescent="0.2">
      <c r="A14" s="108"/>
    </row>
    <row r="15" spans="1:2" ht="15" customHeight="1" x14ac:dyDescent="0.2">
      <c r="A15" s="106" t="s">
        <v>5</v>
      </c>
      <c r="B15" s="110" t="s">
        <v>53</v>
      </c>
    </row>
    <row r="16" spans="1:2" ht="15" customHeight="1" x14ac:dyDescent="0.2">
      <c r="A16" s="108"/>
      <c r="B16" s="110" t="s">
        <v>54</v>
      </c>
    </row>
    <row r="17" spans="1:2" ht="15" customHeight="1" x14ac:dyDescent="0.2">
      <c r="A17" s="108"/>
      <c r="B17" s="110" t="s">
        <v>55</v>
      </c>
    </row>
    <row r="18" spans="1:2" ht="15" customHeight="1" x14ac:dyDescent="0.2">
      <c r="A18" s="108"/>
      <c r="B18" s="107" t="s">
        <v>56</v>
      </c>
    </row>
    <row r="19" spans="1:2" ht="15" customHeight="1" x14ac:dyDescent="0.2">
      <c r="A19" s="108"/>
      <c r="B19" s="111" t="s">
        <v>137</v>
      </c>
    </row>
    <row r="20" spans="1:2" x14ac:dyDescent="0.2">
      <c r="A20" s="108"/>
    </row>
    <row r="21" spans="1:2" ht="15" customHeight="1" x14ac:dyDescent="0.2">
      <c r="A21" s="106" t="s">
        <v>133</v>
      </c>
      <c r="B21" s="1" t="s">
        <v>188</v>
      </c>
    </row>
    <row r="22" spans="1:2" ht="15" customHeight="1" x14ac:dyDescent="0.2">
      <c r="A22" s="108"/>
      <c r="B22" s="112" t="s">
        <v>189</v>
      </c>
    </row>
    <row r="23" spans="1:2" x14ac:dyDescent="0.2">
      <c r="A23" s="108"/>
    </row>
    <row r="24" spans="1:2" ht="15" customHeight="1" x14ac:dyDescent="0.2">
      <c r="A24" s="106" t="s">
        <v>7</v>
      </c>
      <c r="B24" s="111" t="s">
        <v>57</v>
      </c>
    </row>
    <row r="25" spans="1:2" ht="15" customHeight="1" x14ac:dyDescent="0.2">
      <c r="A25" s="108"/>
      <c r="B25" s="111" t="s">
        <v>129</v>
      </c>
    </row>
    <row r="26" spans="1:2" ht="15" customHeight="1" x14ac:dyDescent="0.2">
      <c r="A26" s="108"/>
      <c r="B26" s="111" t="s">
        <v>130</v>
      </c>
    </row>
    <row r="27" spans="1:2" x14ac:dyDescent="0.2">
      <c r="A27" s="108"/>
    </row>
    <row r="28" spans="1:2" ht="15" customHeight="1" x14ac:dyDescent="0.2">
      <c r="A28" s="106" t="s">
        <v>8</v>
      </c>
      <c r="B28" s="111" t="s">
        <v>58</v>
      </c>
    </row>
    <row r="29" spans="1:2" ht="15" customHeight="1" x14ac:dyDescent="0.2">
      <c r="A29" s="108"/>
      <c r="B29" s="111" t="s">
        <v>136</v>
      </c>
    </row>
    <row r="30" spans="1:2" ht="15" customHeight="1" x14ac:dyDescent="0.2">
      <c r="A30" s="108"/>
      <c r="B30" s="111" t="s">
        <v>59</v>
      </c>
    </row>
    <row r="31" spans="1:2" ht="15" customHeight="1" x14ac:dyDescent="0.2">
      <c r="A31" s="108"/>
      <c r="B31" s="113" t="s">
        <v>60</v>
      </c>
    </row>
    <row r="32" spans="1:2" x14ac:dyDescent="0.2">
      <c r="A32" s="108"/>
    </row>
    <row r="33" spans="1:2" ht="15" customHeight="1" x14ac:dyDescent="0.2">
      <c r="A33" s="106" t="s">
        <v>9</v>
      </c>
      <c r="B33" s="111" t="s">
        <v>61</v>
      </c>
    </row>
    <row r="34" spans="1:2" ht="15" customHeight="1" x14ac:dyDescent="0.2">
      <c r="A34" s="108"/>
      <c r="B34" s="111" t="s">
        <v>62</v>
      </c>
    </row>
    <row r="35" spans="1:2" x14ac:dyDescent="0.2">
      <c r="A35" s="108"/>
    </row>
    <row r="36" spans="1:2" ht="15" customHeight="1" x14ac:dyDescent="0.2">
      <c r="A36" s="106" t="s">
        <v>11</v>
      </c>
      <c r="B36" s="107" t="s">
        <v>131</v>
      </c>
    </row>
    <row r="37" spans="1:2" ht="15" customHeight="1" x14ac:dyDescent="0.2">
      <c r="A37" s="108"/>
      <c r="B37" s="107" t="s">
        <v>138</v>
      </c>
    </row>
    <row r="38" spans="1:2" ht="15" customHeight="1" x14ac:dyDescent="0.2">
      <c r="A38" s="108"/>
      <c r="B38" s="114" t="s">
        <v>191</v>
      </c>
    </row>
    <row r="39" spans="1:2" ht="15" customHeight="1" x14ac:dyDescent="0.2">
      <c r="A39" s="108"/>
      <c r="B39" s="107" t="s">
        <v>192</v>
      </c>
    </row>
    <row r="40" spans="1:2" ht="15" customHeight="1" x14ac:dyDescent="0.2">
      <c r="A40" s="108"/>
      <c r="B40" s="107" t="s">
        <v>134</v>
      </c>
    </row>
    <row r="41" spans="1:2" ht="15" customHeight="1" x14ac:dyDescent="0.2">
      <c r="A41" s="108"/>
      <c r="B41" s="107" t="s">
        <v>135</v>
      </c>
    </row>
    <row r="42" spans="1:2" x14ac:dyDescent="0.2">
      <c r="A42" s="108"/>
    </row>
    <row r="43" spans="1:2" ht="15" customHeight="1" x14ac:dyDescent="0.2">
      <c r="A43" s="106" t="s">
        <v>13</v>
      </c>
      <c r="B43" s="107" t="s">
        <v>139</v>
      </c>
    </row>
    <row r="44" spans="1:2" ht="15" customHeight="1" x14ac:dyDescent="0.2">
      <c r="A44" s="108"/>
      <c r="B44" s="107" t="s">
        <v>142</v>
      </c>
    </row>
    <row r="45" spans="1:2" ht="15" customHeight="1" x14ac:dyDescent="0.2">
      <c r="A45" s="108"/>
      <c r="B45" s="114" t="s">
        <v>193</v>
      </c>
    </row>
    <row r="46" spans="1:2" ht="15" customHeight="1" x14ac:dyDescent="0.2">
      <c r="A46" s="108"/>
      <c r="B46" s="107" t="s">
        <v>194</v>
      </c>
    </row>
    <row r="47" spans="1:2" ht="15" customHeight="1" x14ac:dyDescent="0.2">
      <c r="A47" s="108"/>
      <c r="B47" s="107" t="s">
        <v>141</v>
      </c>
    </row>
    <row r="48" spans="1:2" ht="15" customHeight="1" x14ac:dyDescent="0.2">
      <c r="A48" s="108"/>
      <c r="B48" s="107" t="s">
        <v>140</v>
      </c>
    </row>
    <row r="49" spans="1:2" x14ac:dyDescent="0.2">
      <c r="A49" s="108"/>
    </row>
    <row r="50" spans="1:2" ht="25.5" customHeight="1" x14ac:dyDescent="0.2">
      <c r="A50" s="106" t="s">
        <v>15</v>
      </c>
      <c r="B50" s="109" t="s">
        <v>170</v>
      </c>
    </row>
    <row r="51" spans="1:2" x14ac:dyDescent="0.2">
      <c r="A51" s="108"/>
    </row>
    <row r="52" spans="1:2" ht="15" customHeight="1" x14ac:dyDescent="0.2">
      <c r="A52" s="106" t="s">
        <v>17</v>
      </c>
      <c r="B52" s="107" t="s">
        <v>63</v>
      </c>
    </row>
    <row r="53" spans="1:2" x14ac:dyDescent="0.2">
      <c r="A53" s="108"/>
    </row>
    <row r="54" spans="1:2" ht="15" customHeight="1" x14ac:dyDescent="0.2">
      <c r="A54" s="106" t="s">
        <v>18</v>
      </c>
      <c r="B54" s="110" t="s">
        <v>64</v>
      </c>
    </row>
    <row r="55" spans="1:2" ht="15" customHeight="1" x14ac:dyDescent="0.2">
      <c r="A55" s="108"/>
      <c r="B55" s="110" t="s">
        <v>65</v>
      </c>
    </row>
    <row r="56" spans="1:2" ht="15" customHeight="1" x14ac:dyDescent="0.2">
      <c r="A56" s="108"/>
      <c r="B56" s="110" t="s">
        <v>66</v>
      </c>
    </row>
    <row r="57" spans="1:2" ht="15" customHeight="1" x14ac:dyDescent="0.2">
      <c r="A57" s="108"/>
      <c r="B57" s="110" t="s">
        <v>67</v>
      </c>
    </row>
    <row r="58" spans="1:2" ht="15" customHeight="1" x14ac:dyDescent="0.2">
      <c r="A58" s="108"/>
      <c r="B58" s="110" t="s">
        <v>68</v>
      </c>
    </row>
    <row r="59" spans="1:2" x14ac:dyDescent="0.2">
      <c r="A59" s="108"/>
    </row>
    <row r="60" spans="1:2" ht="15" customHeight="1" x14ac:dyDescent="0.2">
      <c r="A60" s="106" t="s">
        <v>20</v>
      </c>
      <c r="B60" s="111" t="s">
        <v>69</v>
      </c>
    </row>
    <row r="61" spans="1:2" x14ac:dyDescent="0.2">
      <c r="A61" s="108"/>
      <c r="B61" s="111"/>
    </row>
    <row r="62" spans="1:2" ht="15" customHeight="1" x14ac:dyDescent="0.2">
      <c r="A62" s="106" t="s">
        <v>21</v>
      </c>
      <c r="B62" s="107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view="pageBreakPreview" topLeftCell="A167" zoomScale="130" zoomScaleNormal="100" zoomScaleSheetLayoutView="130" workbookViewId="0">
      <selection activeCell="C98" sqref="C98"/>
    </sheetView>
  </sheetViews>
  <sheetFormatPr baseColWidth="10" defaultColWidth="9.109375" defaultRowHeight="10.199999999999999" x14ac:dyDescent="0.2"/>
  <cols>
    <col min="1" max="1" width="10" style="18" customWidth="1"/>
    <col min="2" max="2" width="83" style="18" customWidth="1"/>
    <col min="3" max="4" width="15.6640625" style="18" customWidth="1"/>
    <col min="5" max="5" width="16.6640625" style="18" customWidth="1"/>
    <col min="6" max="16384" width="9.109375" style="18"/>
  </cols>
  <sheetData>
    <row r="1" spans="1:5" s="24" customFormat="1" ht="18.899999999999999" customHeight="1" x14ac:dyDescent="0.3">
      <c r="A1" s="150" t="s">
        <v>662</v>
      </c>
      <c r="B1" s="150"/>
      <c r="C1" s="150"/>
      <c r="D1" s="14" t="s">
        <v>617</v>
      </c>
      <c r="E1" s="23">
        <v>2022</v>
      </c>
    </row>
    <row r="2" spans="1:5" s="15" customFormat="1" ht="18.899999999999999" customHeight="1" x14ac:dyDescent="0.3">
      <c r="A2" s="150" t="s">
        <v>622</v>
      </c>
      <c r="B2" s="150"/>
      <c r="C2" s="150"/>
      <c r="D2" s="14" t="s">
        <v>618</v>
      </c>
      <c r="E2" s="23" t="s">
        <v>620</v>
      </c>
    </row>
    <row r="3" spans="1:5" s="15" customFormat="1" ht="18.899999999999999" customHeight="1" x14ac:dyDescent="0.3">
      <c r="A3" s="150" t="s">
        <v>663</v>
      </c>
      <c r="B3" s="150"/>
      <c r="C3" s="150"/>
      <c r="D3" s="14" t="s">
        <v>619</v>
      </c>
      <c r="E3" s="23">
        <v>1</v>
      </c>
    </row>
    <row r="4" spans="1:5" x14ac:dyDescent="0.2">
      <c r="A4" s="16" t="s">
        <v>196</v>
      </c>
      <c r="B4" s="17"/>
      <c r="C4" s="17"/>
      <c r="D4" s="17"/>
      <c r="E4" s="17"/>
    </row>
    <row r="6" spans="1:5" x14ac:dyDescent="0.2">
      <c r="A6" s="101" t="s">
        <v>575</v>
      </c>
      <c r="B6" s="44"/>
      <c r="C6" s="44"/>
      <c r="D6" s="44"/>
      <c r="E6" s="44"/>
    </row>
    <row r="7" spans="1:5" x14ac:dyDescent="0.2">
      <c r="A7" s="45" t="s">
        <v>146</v>
      </c>
      <c r="B7" s="45" t="s">
        <v>143</v>
      </c>
      <c r="C7" s="45" t="s">
        <v>144</v>
      </c>
      <c r="D7" s="45" t="s">
        <v>305</v>
      </c>
      <c r="E7" s="45"/>
    </row>
    <row r="8" spans="1:5" x14ac:dyDescent="0.2">
      <c r="A8" s="47">
        <v>4100</v>
      </c>
      <c r="B8" s="48" t="s">
        <v>306</v>
      </c>
      <c r="C8" s="52">
        <f>SUM(C9+C19+C25+C28+C34+C37+C46)</f>
        <v>130652102.27</v>
      </c>
      <c r="D8" s="97"/>
      <c r="E8" s="46"/>
    </row>
    <row r="9" spans="1:5" x14ac:dyDescent="0.2">
      <c r="A9" s="47">
        <v>4110</v>
      </c>
      <c r="B9" s="48" t="s">
        <v>307</v>
      </c>
      <c r="C9" s="52">
        <f>SUM(C10:C18)</f>
        <v>108411976.52000001</v>
      </c>
      <c r="D9" s="97"/>
      <c r="E9" s="46"/>
    </row>
    <row r="10" spans="1:5" x14ac:dyDescent="0.2">
      <c r="A10" s="47">
        <v>4111</v>
      </c>
      <c r="B10" s="48" t="s">
        <v>308</v>
      </c>
      <c r="C10" s="52">
        <v>9838.6</v>
      </c>
      <c r="D10" s="97"/>
      <c r="E10" s="46"/>
    </row>
    <row r="11" spans="1:5" x14ac:dyDescent="0.2">
      <c r="A11" s="47">
        <v>4112</v>
      </c>
      <c r="B11" s="48" t="s">
        <v>309</v>
      </c>
      <c r="C11" s="52">
        <v>101857940.29000001</v>
      </c>
      <c r="D11" s="97"/>
      <c r="E11" s="46"/>
    </row>
    <row r="12" spans="1:5" x14ac:dyDescent="0.2">
      <c r="A12" s="47">
        <v>4113</v>
      </c>
      <c r="B12" s="48" t="s">
        <v>310</v>
      </c>
      <c r="C12" s="52">
        <v>3513681.9</v>
      </c>
      <c r="D12" s="97"/>
      <c r="E12" s="46"/>
    </row>
    <row r="13" spans="1:5" x14ac:dyDescent="0.2">
      <c r="A13" s="47">
        <v>4114</v>
      </c>
      <c r="B13" s="48" t="s">
        <v>311</v>
      </c>
      <c r="C13" s="52">
        <v>0</v>
      </c>
      <c r="D13" s="97"/>
      <c r="E13" s="46"/>
    </row>
    <row r="14" spans="1:5" x14ac:dyDescent="0.2">
      <c r="A14" s="47">
        <v>4115</v>
      </c>
      <c r="B14" s="48" t="s">
        <v>312</v>
      </c>
      <c r="C14" s="52">
        <v>0</v>
      </c>
      <c r="D14" s="97"/>
      <c r="E14" s="46"/>
    </row>
    <row r="15" spans="1:5" x14ac:dyDescent="0.2">
      <c r="A15" s="47">
        <v>4116</v>
      </c>
      <c r="B15" s="48" t="s">
        <v>313</v>
      </c>
      <c r="C15" s="52">
        <v>0</v>
      </c>
      <c r="D15" s="97"/>
      <c r="E15" s="46"/>
    </row>
    <row r="16" spans="1:5" x14ac:dyDescent="0.2">
      <c r="A16" s="47">
        <v>4117</v>
      </c>
      <c r="B16" s="48" t="s">
        <v>314</v>
      </c>
      <c r="C16" s="52">
        <v>3030515.73</v>
      </c>
      <c r="D16" s="97"/>
      <c r="E16" s="46"/>
    </row>
    <row r="17" spans="1:5" ht="20.399999999999999" x14ac:dyDescent="0.2">
      <c r="A17" s="47">
        <v>4118</v>
      </c>
      <c r="B17" s="49" t="s">
        <v>494</v>
      </c>
      <c r="C17" s="52">
        <v>0</v>
      </c>
      <c r="D17" s="97"/>
      <c r="E17" s="46"/>
    </row>
    <row r="18" spans="1:5" x14ac:dyDescent="0.2">
      <c r="A18" s="47">
        <v>4119</v>
      </c>
      <c r="B18" s="48" t="s">
        <v>315</v>
      </c>
      <c r="C18" s="52">
        <v>0</v>
      </c>
      <c r="D18" s="97"/>
      <c r="E18" s="46"/>
    </row>
    <row r="19" spans="1:5" x14ac:dyDescent="0.2">
      <c r="A19" s="47">
        <v>4120</v>
      </c>
      <c r="B19" s="48" t="s">
        <v>316</v>
      </c>
      <c r="C19" s="52">
        <f>SUM(C20:C24)</f>
        <v>0</v>
      </c>
      <c r="D19" s="97"/>
      <c r="E19" s="46"/>
    </row>
    <row r="20" spans="1:5" x14ac:dyDescent="0.2">
      <c r="A20" s="47">
        <v>4121</v>
      </c>
      <c r="B20" s="48" t="s">
        <v>317</v>
      </c>
      <c r="C20" s="52">
        <v>0</v>
      </c>
      <c r="D20" s="97"/>
      <c r="E20" s="46"/>
    </row>
    <row r="21" spans="1:5" x14ac:dyDescent="0.2">
      <c r="A21" s="47">
        <v>4122</v>
      </c>
      <c r="B21" s="48" t="s">
        <v>495</v>
      </c>
      <c r="C21" s="52">
        <v>0</v>
      </c>
      <c r="D21" s="97"/>
      <c r="E21" s="46"/>
    </row>
    <row r="22" spans="1:5" x14ac:dyDescent="0.2">
      <c r="A22" s="47">
        <v>4123</v>
      </c>
      <c r="B22" s="48" t="s">
        <v>318</v>
      </c>
      <c r="C22" s="52">
        <v>0</v>
      </c>
      <c r="D22" s="97"/>
      <c r="E22" s="46"/>
    </row>
    <row r="23" spans="1:5" x14ac:dyDescent="0.2">
      <c r="A23" s="47">
        <v>4124</v>
      </c>
      <c r="B23" s="48" t="s">
        <v>319</v>
      </c>
      <c r="C23" s="52">
        <v>0</v>
      </c>
      <c r="D23" s="97"/>
      <c r="E23" s="46"/>
    </row>
    <row r="24" spans="1:5" x14ac:dyDescent="0.2">
      <c r="A24" s="47">
        <v>4129</v>
      </c>
      <c r="B24" s="48" t="s">
        <v>320</v>
      </c>
      <c r="C24" s="52">
        <v>0</v>
      </c>
      <c r="D24" s="97"/>
      <c r="E24" s="46"/>
    </row>
    <row r="25" spans="1:5" x14ac:dyDescent="0.2">
      <c r="A25" s="47">
        <v>4130</v>
      </c>
      <c r="B25" s="48" t="s">
        <v>321</v>
      </c>
      <c r="C25" s="52">
        <f>SUM(C26:C27)</f>
        <v>0</v>
      </c>
      <c r="D25" s="97"/>
      <c r="E25" s="46"/>
    </row>
    <row r="26" spans="1:5" x14ac:dyDescent="0.2">
      <c r="A26" s="47">
        <v>4131</v>
      </c>
      <c r="B26" s="48" t="s">
        <v>322</v>
      </c>
      <c r="C26" s="52">
        <v>0</v>
      </c>
      <c r="D26" s="97"/>
      <c r="E26" s="46"/>
    </row>
    <row r="27" spans="1:5" ht="20.399999999999999" x14ac:dyDescent="0.2">
      <c r="A27" s="47">
        <v>4132</v>
      </c>
      <c r="B27" s="49" t="s">
        <v>496</v>
      </c>
      <c r="C27" s="52">
        <v>0</v>
      </c>
      <c r="D27" s="97"/>
      <c r="E27" s="46"/>
    </row>
    <row r="28" spans="1:5" x14ac:dyDescent="0.2">
      <c r="A28" s="47">
        <v>4140</v>
      </c>
      <c r="B28" s="48" t="s">
        <v>323</v>
      </c>
      <c r="C28" s="52">
        <f>SUM(C29:C33)</f>
        <v>17690561.100000001</v>
      </c>
      <c r="D28" s="97"/>
      <c r="E28" s="46"/>
    </row>
    <row r="29" spans="1:5" x14ac:dyDescent="0.2">
      <c r="A29" s="47">
        <v>4141</v>
      </c>
      <c r="B29" s="48" t="s">
        <v>324</v>
      </c>
      <c r="C29" s="52">
        <v>1272177</v>
      </c>
      <c r="D29" s="97"/>
      <c r="E29" s="46"/>
    </row>
    <row r="30" spans="1:5" x14ac:dyDescent="0.2">
      <c r="A30" s="47">
        <v>4143</v>
      </c>
      <c r="B30" s="48" t="s">
        <v>325</v>
      </c>
      <c r="C30" s="52">
        <v>16418384.1</v>
      </c>
      <c r="D30" s="97"/>
      <c r="E30" s="46"/>
    </row>
    <row r="31" spans="1:5" x14ac:dyDescent="0.2">
      <c r="A31" s="47">
        <v>4144</v>
      </c>
      <c r="B31" s="48" t="s">
        <v>326</v>
      </c>
      <c r="C31" s="52">
        <v>0</v>
      </c>
      <c r="D31" s="97"/>
      <c r="E31" s="46"/>
    </row>
    <row r="32" spans="1:5" ht="20.399999999999999" x14ac:dyDescent="0.2">
      <c r="A32" s="47">
        <v>4145</v>
      </c>
      <c r="B32" s="49" t="s">
        <v>497</v>
      </c>
      <c r="C32" s="52">
        <v>0</v>
      </c>
      <c r="D32" s="97"/>
      <c r="E32" s="46"/>
    </row>
    <row r="33" spans="1:5" x14ac:dyDescent="0.2">
      <c r="A33" s="47">
        <v>4149</v>
      </c>
      <c r="B33" s="48" t="s">
        <v>327</v>
      </c>
      <c r="C33" s="52">
        <v>0</v>
      </c>
      <c r="D33" s="97"/>
      <c r="E33" s="46"/>
    </row>
    <row r="34" spans="1:5" x14ac:dyDescent="0.2">
      <c r="A34" s="47">
        <v>4150</v>
      </c>
      <c r="B34" s="48" t="s">
        <v>498</v>
      </c>
      <c r="C34" s="52">
        <f>SUM(C35:C36)</f>
        <v>791425.96</v>
      </c>
      <c r="D34" s="97"/>
      <c r="E34" s="46"/>
    </row>
    <row r="35" spans="1:5" x14ac:dyDescent="0.2">
      <c r="A35" s="47">
        <v>4151</v>
      </c>
      <c r="B35" s="48" t="s">
        <v>498</v>
      </c>
      <c r="C35" s="52">
        <v>791425.96</v>
      </c>
      <c r="D35" s="97"/>
      <c r="E35" s="46"/>
    </row>
    <row r="36" spans="1:5" ht="20.399999999999999" x14ac:dyDescent="0.2">
      <c r="A36" s="47">
        <v>4154</v>
      </c>
      <c r="B36" s="49" t="s">
        <v>499</v>
      </c>
      <c r="C36" s="52">
        <v>0</v>
      </c>
      <c r="D36" s="97"/>
      <c r="E36" s="46"/>
    </row>
    <row r="37" spans="1:5" x14ac:dyDescent="0.2">
      <c r="A37" s="47">
        <v>4160</v>
      </c>
      <c r="B37" s="48" t="s">
        <v>500</v>
      </c>
      <c r="C37" s="52">
        <f>SUM(C38:C45)</f>
        <v>3758138.69</v>
      </c>
      <c r="D37" s="97"/>
      <c r="E37" s="46"/>
    </row>
    <row r="38" spans="1:5" x14ac:dyDescent="0.2">
      <c r="A38" s="47">
        <v>4161</v>
      </c>
      <c r="B38" s="48" t="s">
        <v>328</v>
      </c>
      <c r="C38" s="52">
        <v>0</v>
      </c>
      <c r="D38" s="97"/>
      <c r="E38" s="46"/>
    </row>
    <row r="39" spans="1:5" x14ac:dyDescent="0.2">
      <c r="A39" s="47">
        <v>4162</v>
      </c>
      <c r="B39" s="48" t="s">
        <v>329</v>
      </c>
      <c r="C39" s="52">
        <v>3290520.76</v>
      </c>
      <c r="D39" s="97"/>
      <c r="E39" s="46"/>
    </row>
    <row r="40" spans="1:5" x14ac:dyDescent="0.2">
      <c r="A40" s="47">
        <v>4163</v>
      </c>
      <c r="B40" s="48" t="s">
        <v>330</v>
      </c>
      <c r="C40" s="52">
        <v>332025.93</v>
      </c>
      <c r="D40" s="97"/>
      <c r="E40" s="46"/>
    </row>
    <row r="41" spans="1:5" x14ac:dyDescent="0.2">
      <c r="A41" s="47">
        <v>4164</v>
      </c>
      <c r="B41" s="48" t="s">
        <v>331</v>
      </c>
      <c r="C41" s="52">
        <v>0</v>
      </c>
      <c r="D41" s="97"/>
      <c r="E41" s="46"/>
    </row>
    <row r="42" spans="1:5" x14ac:dyDescent="0.2">
      <c r="A42" s="47">
        <v>4165</v>
      </c>
      <c r="B42" s="48" t="s">
        <v>332</v>
      </c>
      <c r="C42" s="52">
        <v>0</v>
      </c>
      <c r="D42" s="97"/>
      <c r="E42" s="46"/>
    </row>
    <row r="43" spans="1:5" ht="20.399999999999999" x14ac:dyDescent="0.2">
      <c r="A43" s="47">
        <v>4166</v>
      </c>
      <c r="B43" s="49" t="s">
        <v>501</v>
      </c>
      <c r="C43" s="52">
        <v>0</v>
      </c>
      <c r="D43" s="97"/>
      <c r="E43" s="46"/>
    </row>
    <row r="44" spans="1:5" x14ac:dyDescent="0.2">
      <c r="A44" s="47">
        <v>4168</v>
      </c>
      <c r="B44" s="48" t="s">
        <v>333</v>
      </c>
      <c r="C44" s="52">
        <v>0</v>
      </c>
      <c r="D44" s="97"/>
      <c r="E44" s="46"/>
    </row>
    <row r="45" spans="1:5" x14ac:dyDescent="0.2">
      <c r="A45" s="47">
        <v>4169</v>
      </c>
      <c r="B45" s="48" t="s">
        <v>334</v>
      </c>
      <c r="C45" s="52">
        <v>135592</v>
      </c>
      <c r="D45" s="97"/>
      <c r="E45" s="46"/>
    </row>
    <row r="46" spans="1:5" x14ac:dyDescent="0.2">
      <c r="A46" s="47">
        <v>4170</v>
      </c>
      <c r="B46" s="48" t="s">
        <v>612</v>
      </c>
      <c r="C46" s="52">
        <f>SUM(C47:C54)</f>
        <v>0</v>
      </c>
      <c r="D46" s="97"/>
      <c r="E46" s="46"/>
    </row>
    <row r="47" spans="1:5" x14ac:dyDescent="0.2">
      <c r="A47" s="47">
        <v>4171</v>
      </c>
      <c r="B47" s="50" t="s">
        <v>502</v>
      </c>
      <c r="C47" s="52">
        <v>0</v>
      </c>
      <c r="D47" s="97"/>
      <c r="E47" s="46"/>
    </row>
    <row r="48" spans="1:5" x14ac:dyDescent="0.2">
      <c r="A48" s="47">
        <v>4172</v>
      </c>
      <c r="B48" s="48" t="s">
        <v>503</v>
      </c>
      <c r="C48" s="52">
        <v>0</v>
      </c>
      <c r="D48" s="97"/>
      <c r="E48" s="46"/>
    </row>
    <row r="49" spans="1:5" ht="20.399999999999999" x14ac:dyDescent="0.2">
      <c r="A49" s="47">
        <v>4173</v>
      </c>
      <c r="B49" s="49" t="s">
        <v>504</v>
      </c>
      <c r="C49" s="52">
        <v>0</v>
      </c>
      <c r="D49" s="97"/>
      <c r="E49" s="46"/>
    </row>
    <row r="50" spans="1:5" ht="20.399999999999999" x14ac:dyDescent="0.2">
      <c r="A50" s="47">
        <v>4174</v>
      </c>
      <c r="B50" s="49" t="s">
        <v>505</v>
      </c>
      <c r="C50" s="52">
        <v>0</v>
      </c>
      <c r="D50" s="97"/>
      <c r="E50" s="46"/>
    </row>
    <row r="51" spans="1:5" ht="20.399999999999999" x14ac:dyDescent="0.2">
      <c r="A51" s="47">
        <v>4175</v>
      </c>
      <c r="B51" s="49" t="s">
        <v>506</v>
      </c>
      <c r="C51" s="52">
        <v>0</v>
      </c>
      <c r="D51" s="97"/>
      <c r="E51" s="46"/>
    </row>
    <row r="52" spans="1:5" ht="20.399999999999999" x14ac:dyDescent="0.2">
      <c r="A52" s="47">
        <v>4176</v>
      </c>
      <c r="B52" s="49" t="s">
        <v>507</v>
      </c>
      <c r="C52" s="52">
        <v>0</v>
      </c>
      <c r="D52" s="97"/>
      <c r="E52" s="46"/>
    </row>
    <row r="53" spans="1:5" ht="20.399999999999999" x14ac:dyDescent="0.2">
      <c r="A53" s="47">
        <v>4177</v>
      </c>
      <c r="B53" s="49" t="s">
        <v>508</v>
      </c>
      <c r="C53" s="52">
        <v>0</v>
      </c>
      <c r="D53" s="97"/>
      <c r="E53" s="46"/>
    </row>
    <row r="54" spans="1:5" x14ac:dyDescent="0.2">
      <c r="A54" s="47">
        <v>4178</v>
      </c>
      <c r="B54" s="49" t="s">
        <v>509</v>
      </c>
      <c r="C54" s="52">
        <v>0</v>
      </c>
      <c r="D54" s="97"/>
      <c r="E54" s="46"/>
    </row>
    <row r="55" spans="1:5" x14ac:dyDescent="0.2">
      <c r="A55" s="47"/>
      <c r="B55" s="49"/>
      <c r="C55" s="52"/>
      <c r="D55" s="97"/>
      <c r="E55" s="46"/>
    </row>
    <row r="56" spans="1:5" x14ac:dyDescent="0.2">
      <c r="A56" s="44" t="s">
        <v>574</v>
      </c>
      <c r="B56" s="44"/>
      <c r="C56" s="44"/>
      <c r="D56" s="44"/>
      <c r="E56" s="44"/>
    </row>
    <row r="57" spans="1:5" x14ac:dyDescent="0.2">
      <c r="A57" s="45" t="s">
        <v>146</v>
      </c>
      <c r="B57" s="45" t="s">
        <v>143</v>
      </c>
      <c r="C57" s="45" t="s">
        <v>144</v>
      </c>
      <c r="D57" s="45" t="s">
        <v>305</v>
      </c>
      <c r="E57" s="45"/>
    </row>
    <row r="58" spans="1:5" ht="30.6" x14ac:dyDescent="0.2">
      <c r="A58" s="47">
        <v>4200</v>
      </c>
      <c r="B58" s="49" t="s">
        <v>510</v>
      </c>
      <c r="C58" s="52">
        <f>+C59+C65</f>
        <v>160642547</v>
      </c>
      <c r="D58" s="97"/>
      <c r="E58" s="46"/>
    </row>
    <row r="59" spans="1:5" x14ac:dyDescent="0.2">
      <c r="A59" s="47">
        <v>4210</v>
      </c>
      <c r="B59" s="49" t="s">
        <v>511</v>
      </c>
      <c r="C59" s="52">
        <f>SUM(C60:C64)</f>
        <v>160642547</v>
      </c>
      <c r="D59" s="97"/>
      <c r="E59" s="46"/>
    </row>
    <row r="60" spans="1:5" x14ac:dyDescent="0.2">
      <c r="A60" s="47">
        <v>4211</v>
      </c>
      <c r="B60" s="48" t="s">
        <v>335</v>
      </c>
      <c r="C60" s="52">
        <v>85771502.299999997</v>
      </c>
      <c r="D60" s="97"/>
      <c r="E60" s="46"/>
    </row>
    <row r="61" spans="1:5" x14ac:dyDescent="0.2">
      <c r="A61" s="47">
        <v>4212</v>
      </c>
      <c r="B61" s="48" t="s">
        <v>336</v>
      </c>
      <c r="C61" s="52">
        <v>63268002.579999998</v>
      </c>
      <c r="D61" s="97"/>
      <c r="E61" s="46"/>
    </row>
    <row r="62" spans="1:5" x14ac:dyDescent="0.2">
      <c r="A62" s="47">
        <v>4213</v>
      </c>
      <c r="B62" s="48" t="s">
        <v>337</v>
      </c>
      <c r="C62" s="52">
        <v>10222346.289999999</v>
      </c>
      <c r="D62" s="97"/>
      <c r="E62" s="46"/>
    </row>
    <row r="63" spans="1:5" x14ac:dyDescent="0.2">
      <c r="A63" s="47">
        <v>4214</v>
      </c>
      <c r="B63" s="48" t="s">
        <v>512</v>
      </c>
      <c r="C63" s="52">
        <v>1380695.83</v>
      </c>
      <c r="D63" s="97"/>
      <c r="E63" s="46"/>
    </row>
    <row r="64" spans="1:5" x14ac:dyDescent="0.2">
      <c r="A64" s="47">
        <v>4215</v>
      </c>
      <c r="B64" s="48" t="s">
        <v>513</v>
      </c>
      <c r="C64" s="52">
        <v>0</v>
      </c>
      <c r="D64" s="97"/>
      <c r="E64" s="46"/>
    </row>
    <row r="65" spans="1:5" x14ac:dyDescent="0.2">
      <c r="A65" s="47">
        <v>4220</v>
      </c>
      <c r="B65" s="48" t="s">
        <v>338</v>
      </c>
      <c r="C65" s="52">
        <f>SUM(C66:C69)</f>
        <v>0</v>
      </c>
      <c r="D65" s="97"/>
      <c r="E65" s="46"/>
    </row>
    <row r="66" spans="1:5" x14ac:dyDescent="0.2">
      <c r="A66" s="47">
        <v>4221</v>
      </c>
      <c r="B66" s="48" t="s">
        <v>339</v>
      </c>
      <c r="C66" s="52">
        <v>0</v>
      </c>
      <c r="D66" s="97"/>
      <c r="E66" s="46"/>
    </row>
    <row r="67" spans="1:5" x14ac:dyDescent="0.2">
      <c r="A67" s="47">
        <v>4223</v>
      </c>
      <c r="B67" s="48" t="s">
        <v>340</v>
      </c>
      <c r="C67" s="52">
        <v>0</v>
      </c>
      <c r="D67" s="97"/>
      <c r="E67" s="46"/>
    </row>
    <row r="68" spans="1:5" x14ac:dyDescent="0.2">
      <c r="A68" s="47">
        <v>4225</v>
      </c>
      <c r="B68" s="48" t="s">
        <v>342</v>
      </c>
      <c r="C68" s="52">
        <v>0</v>
      </c>
      <c r="D68" s="97"/>
      <c r="E68" s="46"/>
    </row>
    <row r="69" spans="1:5" x14ac:dyDescent="0.2">
      <c r="A69" s="47">
        <v>4227</v>
      </c>
      <c r="B69" s="48" t="s">
        <v>514</v>
      </c>
      <c r="C69" s="52">
        <v>0</v>
      </c>
      <c r="D69" s="97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101" t="s">
        <v>582</v>
      </c>
      <c r="B71" s="44"/>
      <c r="C71" s="44"/>
      <c r="D71" s="44"/>
      <c r="E71" s="44"/>
    </row>
    <row r="72" spans="1:5" x14ac:dyDescent="0.2">
      <c r="A72" s="45" t="s">
        <v>146</v>
      </c>
      <c r="B72" s="45" t="s">
        <v>143</v>
      </c>
      <c r="C72" s="45" t="s">
        <v>144</v>
      </c>
      <c r="D72" s="45" t="s">
        <v>147</v>
      </c>
      <c r="E72" s="45" t="s">
        <v>207</v>
      </c>
    </row>
    <row r="73" spans="1:5" x14ac:dyDescent="0.2">
      <c r="A73" s="51">
        <v>4300</v>
      </c>
      <c r="B73" s="48" t="s">
        <v>343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344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515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345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346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347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348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349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350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351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352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352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353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353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354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355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516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356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357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358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517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354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101" t="s">
        <v>576</v>
      </c>
      <c r="B96" s="44"/>
      <c r="C96" s="44"/>
      <c r="D96" s="44"/>
      <c r="E96" s="44"/>
    </row>
    <row r="97" spans="1:5" x14ac:dyDescent="0.2">
      <c r="A97" s="45" t="s">
        <v>146</v>
      </c>
      <c r="B97" s="45" t="s">
        <v>143</v>
      </c>
      <c r="C97" s="45" t="s">
        <v>144</v>
      </c>
      <c r="D97" s="45" t="s">
        <v>359</v>
      </c>
      <c r="E97" s="45" t="s">
        <v>207</v>
      </c>
    </row>
    <row r="98" spans="1:5" x14ac:dyDescent="0.2">
      <c r="A98" s="51">
        <v>5000</v>
      </c>
      <c r="B98" s="48" t="s">
        <v>360</v>
      </c>
      <c r="C98" s="52">
        <f>C99+C127+C160+C170+C185+C218</f>
        <v>127145409.03999999</v>
      </c>
      <c r="D98" s="54">
        <v>1</v>
      </c>
      <c r="E98" s="53"/>
    </row>
    <row r="99" spans="1:5" x14ac:dyDescent="0.2">
      <c r="A99" s="51">
        <v>5100</v>
      </c>
      <c r="B99" s="48" t="s">
        <v>361</v>
      </c>
      <c r="C99" s="52">
        <f>C100+C107+C117</f>
        <v>112074739.36999999</v>
      </c>
      <c r="D99" s="54">
        <f>C99/$C$98</f>
        <v>0.88146902209218769</v>
      </c>
      <c r="E99" s="53"/>
    </row>
    <row r="100" spans="1:5" x14ac:dyDescent="0.2">
      <c r="A100" s="51">
        <v>5110</v>
      </c>
      <c r="B100" s="48" t="s">
        <v>362</v>
      </c>
      <c r="C100" s="52">
        <f>SUM(C101:C106)</f>
        <v>69679647.379999995</v>
      </c>
      <c r="D100" s="54">
        <f t="shared" ref="D100:D163" si="0">C100/$C$98</f>
        <v>0.54803117081544606</v>
      </c>
      <c r="E100" s="53"/>
    </row>
    <row r="101" spans="1:5" x14ac:dyDescent="0.2">
      <c r="A101" s="51">
        <v>5111</v>
      </c>
      <c r="B101" s="48" t="s">
        <v>363</v>
      </c>
      <c r="C101" s="52">
        <v>30349434.949999999</v>
      </c>
      <c r="D101" s="54">
        <f t="shared" si="0"/>
        <v>0.23869863001071517</v>
      </c>
      <c r="E101" s="53"/>
    </row>
    <row r="102" spans="1:5" x14ac:dyDescent="0.2">
      <c r="A102" s="51">
        <v>5112</v>
      </c>
      <c r="B102" s="48" t="s">
        <v>364</v>
      </c>
      <c r="C102" s="52">
        <v>24972523.34</v>
      </c>
      <c r="D102" s="54">
        <f t="shared" si="0"/>
        <v>0.19640916277318071</v>
      </c>
      <c r="E102" s="53"/>
    </row>
    <row r="103" spans="1:5" x14ac:dyDescent="0.2">
      <c r="A103" s="51">
        <v>5113</v>
      </c>
      <c r="B103" s="48" t="s">
        <v>365</v>
      </c>
      <c r="C103" s="52">
        <v>428033</v>
      </c>
      <c r="D103" s="54">
        <f t="shared" si="0"/>
        <v>3.3664841163501282E-3</v>
      </c>
      <c r="E103" s="53"/>
    </row>
    <row r="104" spans="1:5" x14ac:dyDescent="0.2">
      <c r="A104" s="51">
        <v>5114</v>
      </c>
      <c r="B104" s="48" t="s">
        <v>366</v>
      </c>
      <c r="C104" s="52">
        <v>273389.28000000003</v>
      </c>
      <c r="D104" s="54">
        <f t="shared" si="0"/>
        <v>2.1502096069704857E-3</v>
      </c>
      <c r="E104" s="53"/>
    </row>
    <row r="105" spans="1:5" x14ac:dyDescent="0.2">
      <c r="A105" s="51">
        <v>5115</v>
      </c>
      <c r="B105" s="48" t="s">
        <v>367</v>
      </c>
      <c r="C105" s="52">
        <v>13656266.810000001</v>
      </c>
      <c r="D105" s="54">
        <f t="shared" si="0"/>
        <v>0.1074066843082296</v>
      </c>
      <c r="E105" s="53"/>
    </row>
    <row r="106" spans="1:5" x14ac:dyDescent="0.2">
      <c r="A106" s="51">
        <v>5116</v>
      </c>
      <c r="B106" s="48" t="s">
        <v>368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369</v>
      </c>
      <c r="C107" s="52">
        <f>SUM(C108:C116)</f>
        <v>7538973.0999999996</v>
      </c>
      <c r="D107" s="54">
        <f t="shared" si="0"/>
        <v>5.9294103946987468E-2</v>
      </c>
      <c r="E107" s="53"/>
    </row>
    <row r="108" spans="1:5" x14ac:dyDescent="0.2">
      <c r="A108" s="51">
        <v>5121</v>
      </c>
      <c r="B108" s="48" t="s">
        <v>370</v>
      </c>
      <c r="C108" s="52">
        <v>1159603.07</v>
      </c>
      <c r="D108" s="54">
        <f t="shared" si="0"/>
        <v>9.1202905299961595E-3</v>
      </c>
      <c r="E108" s="53"/>
    </row>
    <row r="109" spans="1:5" x14ac:dyDescent="0.2">
      <c r="A109" s="51">
        <v>5122</v>
      </c>
      <c r="B109" s="48" t="s">
        <v>371</v>
      </c>
      <c r="C109" s="52">
        <v>262618.23999999999</v>
      </c>
      <c r="D109" s="54">
        <f t="shared" si="0"/>
        <v>2.0654952623368429E-3</v>
      </c>
      <c r="E109" s="53"/>
    </row>
    <row r="110" spans="1:5" x14ac:dyDescent="0.2">
      <c r="A110" s="51">
        <v>5123</v>
      </c>
      <c r="B110" s="48" t="s">
        <v>372</v>
      </c>
      <c r="C110" s="52">
        <v>10458.040000000001</v>
      </c>
      <c r="D110" s="54">
        <f t="shared" si="0"/>
        <v>8.2252596290833413E-5</v>
      </c>
      <c r="E110" s="53"/>
    </row>
    <row r="111" spans="1:5" x14ac:dyDescent="0.2">
      <c r="A111" s="51">
        <v>5124</v>
      </c>
      <c r="B111" s="48" t="s">
        <v>373</v>
      </c>
      <c r="C111" s="52">
        <v>880040.44</v>
      </c>
      <c r="D111" s="54">
        <f t="shared" si="0"/>
        <v>6.9215274593449061E-3</v>
      </c>
      <c r="E111" s="53"/>
    </row>
    <row r="112" spans="1:5" x14ac:dyDescent="0.2">
      <c r="A112" s="51">
        <v>5125</v>
      </c>
      <c r="B112" s="48" t="s">
        <v>374</v>
      </c>
      <c r="C112" s="52">
        <v>1141376.78</v>
      </c>
      <c r="D112" s="54">
        <f t="shared" si="0"/>
        <v>8.9769405644911839E-3</v>
      </c>
      <c r="E112" s="53"/>
    </row>
    <row r="113" spans="1:5" x14ac:dyDescent="0.2">
      <c r="A113" s="51">
        <v>5126</v>
      </c>
      <c r="B113" s="48" t="s">
        <v>375</v>
      </c>
      <c r="C113" s="52">
        <v>3927294.88</v>
      </c>
      <c r="D113" s="54">
        <f t="shared" si="0"/>
        <v>3.0888216174321099E-2</v>
      </c>
      <c r="E113" s="53"/>
    </row>
    <row r="114" spans="1:5" x14ac:dyDescent="0.2">
      <c r="A114" s="51">
        <v>5127</v>
      </c>
      <c r="B114" s="48" t="s">
        <v>376</v>
      </c>
      <c r="C114" s="52">
        <v>22421.64</v>
      </c>
      <c r="D114" s="54">
        <f t="shared" si="0"/>
        <v>1.7634643806089878E-4</v>
      </c>
      <c r="E114" s="53"/>
    </row>
    <row r="115" spans="1:5" x14ac:dyDescent="0.2">
      <c r="A115" s="51">
        <v>5128</v>
      </c>
      <c r="B115" s="48" t="s">
        <v>377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378</v>
      </c>
      <c r="C116" s="52">
        <v>135160.01</v>
      </c>
      <c r="D116" s="54">
        <f t="shared" si="0"/>
        <v>1.0630349221455461E-3</v>
      </c>
      <c r="E116" s="53"/>
    </row>
    <row r="117" spans="1:5" x14ac:dyDescent="0.2">
      <c r="A117" s="51">
        <v>5130</v>
      </c>
      <c r="B117" s="48" t="s">
        <v>379</v>
      </c>
      <c r="C117" s="52">
        <f>SUM(C118:C126)</f>
        <v>34856118.890000001</v>
      </c>
      <c r="D117" s="54">
        <f t="shared" si="0"/>
        <v>0.27414374732975416</v>
      </c>
      <c r="E117" s="53"/>
    </row>
    <row r="118" spans="1:5" x14ac:dyDescent="0.2">
      <c r="A118" s="51">
        <v>5131</v>
      </c>
      <c r="B118" s="48" t="s">
        <v>380</v>
      </c>
      <c r="C118" s="52">
        <v>10087498.789999999</v>
      </c>
      <c r="D118" s="54">
        <f t="shared" si="0"/>
        <v>7.9338285716839915E-2</v>
      </c>
      <c r="E118" s="53"/>
    </row>
    <row r="119" spans="1:5" x14ac:dyDescent="0.2">
      <c r="A119" s="51">
        <v>5132</v>
      </c>
      <c r="B119" s="48" t="s">
        <v>381</v>
      </c>
      <c r="C119" s="52">
        <v>1463311.26</v>
      </c>
      <c r="D119" s="54">
        <f t="shared" si="0"/>
        <v>1.1508958687919606E-2</v>
      </c>
      <c r="E119" s="53"/>
    </row>
    <row r="120" spans="1:5" x14ac:dyDescent="0.2">
      <c r="A120" s="51">
        <v>5133</v>
      </c>
      <c r="B120" s="48" t="s">
        <v>382</v>
      </c>
      <c r="C120" s="52">
        <v>1360138.37</v>
      </c>
      <c r="D120" s="54">
        <f t="shared" si="0"/>
        <v>1.0697502806193341E-2</v>
      </c>
      <c r="E120" s="53"/>
    </row>
    <row r="121" spans="1:5" x14ac:dyDescent="0.2">
      <c r="A121" s="51">
        <v>5134</v>
      </c>
      <c r="B121" s="48" t="s">
        <v>383</v>
      </c>
      <c r="C121" s="52">
        <v>697237.2</v>
      </c>
      <c r="D121" s="54">
        <f t="shared" si="0"/>
        <v>5.483778024424373E-3</v>
      </c>
      <c r="E121" s="53"/>
    </row>
    <row r="122" spans="1:5" x14ac:dyDescent="0.2">
      <c r="A122" s="51">
        <v>5135</v>
      </c>
      <c r="B122" s="48" t="s">
        <v>384</v>
      </c>
      <c r="C122" s="52">
        <v>12009274.24</v>
      </c>
      <c r="D122" s="54">
        <f t="shared" si="0"/>
        <v>9.4453070155461755E-2</v>
      </c>
      <c r="E122" s="53"/>
    </row>
    <row r="123" spans="1:5" x14ac:dyDescent="0.2">
      <c r="A123" s="51">
        <v>5136</v>
      </c>
      <c r="B123" s="48" t="s">
        <v>385</v>
      </c>
      <c r="C123" s="52">
        <v>89092.35</v>
      </c>
      <c r="D123" s="54">
        <f t="shared" si="0"/>
        <v>7.0071228424749114E-4</v>
      </c>
      <c r="E123" s="53"/>
    </row>
    <row r="124" spans="1:5" x14ac:dyDescent="0.2">
      <c r="A124" s="51">
        <v>5137</v>
      </c>
      <c r="B124" s="48" t="s">
        <v>386</v>
      </c>
      <c r="C124" s="52">
        <v>22932.7</v>
      </c>
      <c r="D124" s="54">
        <f t="shared" si="0"/>
        <v>1.8036593041896907E-4</v>
      </c>
      <c r="E124" s="53"/>
    </row>
    <row r="125" spans="1:5" x14ac:dyDescent="0.2">
      <c r="A125" s="51">
        <v>5138</v>
      </c>
      <c r="B125" s="48" t="s">
        <v>387</v>
      </c>
      <c r="C125" s="52">
        <v>368668.61</v>
      </c>
      <c r="D125" s="54">
        <f t="shared" si="0"/>
        <v>2.8995825549943113E-3</v>
      </c>
      <c r="E125" s="53"/>
    </row>
    <row r="126" spans="1:5" x14ac:dyDescent="0.2">
      <c r="A126" s="51">
        <v>5139</v>
      </c>
      <c r="B126" s="48" t="s">
        <v>388</v>
      </c>
      <c r="C126" s="52">
        <v>8757965.3699999992</v>
      </c>
      <c r="D126" s="54">
        <f t="shared" si="0"/>
        <v>6.8881491169254405E-2</v>
      </c>
      <c r="E126" s="53"/>
    </row>
    <row r="127" spans="1:5" x14ac:dyDescent="0.2">
      <c r="A127" s="51">
        <v>5200</v>
      </c>
      <c r="B127" s="48" t="s">
        <v>389</v>
      </c>
      <c r="C127" s="52">
        <f>C128+C131+C134+C137+C142+C146+C149+C151+C157</f>
        <v>14540424.140000001</v>
      </c>
      <c r="D127" s="54">
        <f t="shared" si="0"/>
        <v>0.11436059115139248</v>
      </c>
      <c r="E127" s="53"/>
    </row>
    <row r="128" spans="1:5" x14ac:dyDescent="0.2">
      <c r="A128" s="51">
        <v>5210</v>
      </c>
      <c r="B128" s="48" t="s">
        <v>390</v>
      </c>
      <c r="C128" s="52">
        <f>SUM(C129:C130)</f>
        <v>10700000.02</v>
      </c>
      <c r="D128" s="54">
        <f t="shared" si="0"/>
        <v>8.4155614432242495E-2</v>
      </c>
      <c r="E128" s="53"/>
    </row>
    <row r="129" spans="1:5" x14ac:dyDescent="0.2">
      <c r="A129" s="51">
        <v>5211</v>
      </c>
      <c r="B129" s="48" t="s">
        <v>391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392</v>
      </c>
      <c r="C130" s="52">
        <v>10700000.02</v>
      </c>
      <c r="D130" s="54">
        <f t="shared" si="0"/>
        <v>8.4155614432242495E-2</v>
      </c>
      <c r="E130" s="53"/>
    </row>
    <row r="131" spans="1:5" x14ac:dyDescent="0.2">
      <c r="A131" s="51">
        <v>5220</v>
      </c>
      <c r="B131" s="48" t="s">
        <v>393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394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395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340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396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397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341</v>
      </c>
      <c r="C137" s="52">
        <f>SUM(C138:C141)</f>
        <v>1454508.21</v>
      </c>
      <c r="D137" s="54">
        <f t="shared" si="0"/>
        <v>1.1439722605653903E-2</v>
      </c>
      <c r="E137" s="53"/>
    </row>
    <row r="138" spans="1:5" x14ac:dyDescent="0.2">
      <c r="A138" s="51">
        <v>5241</v>
      </c>
      <c r="B138" s="48" t="s">
        <v>398</v>
      </c>
      <c r="C138" s="52">
        <v>1034767.81</v>
      </c>
      <c r="D138" s="54">
        <f t="shared" si="0"/>
        <v>8.1384598768679227E-3</v>
      </c>
      <c r="E138" s="53"/>
    </row>
    <row r="139" spans="1:5" x14ac:dyDescent="0.2">
      <c r="A139" s="51">
        <v>5242</v>
      </c>
      <c r="B139" s="48" t="s">
        <v>399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5243</v>
      </c>
      <c r="B140" s="48" t="s">
        <v>400</v>
      </c>
      <c r="C140" s="52">
        <v>75000</v>
      </c>
      <c r="D140" s="54">
        <f t="shared" si="0"/>
        <v>5.8987580099258618E-4</v>
      </c>
      <c r="E140" s="53"/>
    </row>
    <row r="141" spans="1:5" x14ac:dyDescent="0.2">
      <c r="A141" s="51">
        <v>5244</v>
      </c>
      <c r="B141" s="48" t="s">
        <v>401</v>
      </c>
      <c r="C141" s="52">
        <v>344740.4</v>
      </c>
      <c r="D141" s="54">
        <f t="shared" si="0"/>
        <v>2.7113869277933943E-3</v>
      </c>
      <c r="E141" s="53"/>
    </row>
    <row r="142" spans="1:5" x14ac:dyDescent="0.2">
      <c r="A142" s="51">
        <v>5250</v>
      </c>
      <c r="B142" s="48" t="s">
        <v>342</v>
      </c>
      <c r="C142" s="52">
        <f>SUM(C143:C145)</f>
        <v>2385915.91</v>
      </c>
      <c r="D142" s="54">
        <f t="shared" si="0"/>
        <v>1.8765254113496069E-2</v>
      </c>
      <c r="E142" s="53"/>
    </row>
    <row r="143" spans="1:5" x14ac:dyDescent="0.2">
      <c r="A143" s="51">
        <v>5251</v>
      </c>
      <c r="B143" s="48" t="s">
        <v>402</v>
      </c>
      <c r="C143" s="52">
        <v>0</v>
      </c>
      <c r="D143" s="54">
        <f t="shared" si="0"/>
        <v>0</v>
      </c>
      <c r="E143" s="53"/>
    </row>
    <row r="144" spans="1:5" x14ac:dyDescent="0.2">
      <c r="A144" s="51">
        <v>5252</v>
      </c>
      <c r="B144" s="48" t="s">
        <v>403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5259</v>
      </c>
      <c r="B145" s="48" t="s">
        <v>404</v>
      </c>
      <c r="C145" s="52">
        <v>2385915.91</v>
      </c>
      <c r="D145" s="54">
        <f t="shared" si="0"/>
        <v>1.8765254113496069E-2</v>
      </c>
      <c r="E145" s="53"/>
    </row>
    <row r="146" spans="1:5" x14ac:dyDescent="0.2">
      <c r="A146" s="51">
        <v>5260</v>
      </c>
      <c r="B146" s="48" t="s">
        <v>405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406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407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408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409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410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411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412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413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414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415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416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417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418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419</v>
      </c>
      <c r="C160" s="52">
        <f>C161+C164+C167</f>
        <v>0</v>
      </c>
      <c r="D160" s="54">
        <f t="shared" si="0"/>
        <v>0</v>
      </c>
      <c r="E160" s="53"/>
    </row>
    <row r="161" spans="1:5" x14ac:dyDescent="0.2">
      <c r="A161" s="51">
        <v>5310</v>
      </c>
      <c r="B161" s="48" t="s">
        <v>335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420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421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336</v>
      </c>
      <c r="C164" s="52">
        <f>SUM(C165:C166)</f>
        <v>0</v>
      </c>
      <c r="D164" s="54">
        <f t="shared" ref="D164:D220" si="1">C164/$C$98</f>
        <v>0</v>
      </c>
      <c r="E164" s="53"/>
    </row>
    <row r="165" spans="1:5" x14ac:dyDescent="0.2">
      <c r="A165" s="51">
        <v>5321</v>
      </c>
      <c r="B165" s="48" t="s">
        <v>422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423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337</v>
      </c>
      <c r="C167" s="52">
        <f>SUM(C168:C169)</f>
        <v>0</v>
      </c>
      <c r="D167" s="54">
        <f t="shared" si="1"/>
        <v>0</v>
      </c>
      <c r="E167" s="53"/>
    </row>
    <row r="168" spans="1:5" x14ac:dyDescent="0.2">
      <c r="A168" s="51">
        <v>5331</v>
      </c>
      <c r="B168" s="48" t="s">
        <v>424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425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426</v>
      </c>
      <c r="C170" s="52">
        <f>C171+C174+C177+C180+C182</f>
        <v>530245.53</v>
      </c>
      <c r="D170" s="54">
        <f t="shared" si="1"/>
        <v>4.170386756419845E-3</v>
      </c>
      <c r="E170" s="53"/>
    </row>
    <row r="171" spans="1:5" x14ac:dyDescent="0.2">
      <c r="A171" s="51">
        <v>5410</v>
      </c>
      <c r="B171" s="48" t="s">
        <v>427</v>
      </c>
      <c r="C171" s="52">
        <f>SUM(C172:C173)</f>
        <v>530245.53</v>
      </c>
      <c r="D171" s="54">
        <f t="shared" si="1"/>
        <v>4.170386756419845E-3</v>
      </c>
      <c r="E171" s="53"/>
    </row>
    <row r="172" spans="1:5" x14ac:dyDescent="0.2">
      <c r="A172" s="51">
        <v>5411</v>
      </c>
      <c r="B172" s="48" t="s">
        <v>428</v>
      </c>
      <c r="C172" s="52">
        <v>530245.53</v>
      </c>
      <c r="D172" s="54">
        <f t="shared" si="1"/>
        <v>4.170386756419845E-3</v>
      </c>
      <c r="E172" s="53"/>
    </row>
    <row r="173" spans="1:5" x14ac:dyDescent="0.2">
      <c r="A173" s="51">
        <v>5412</v>
      </c>
      <c r="B173" s="48" t="s">
        <v>429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430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431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432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433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434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435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436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436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437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438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439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440</v>
      </c>
      <c r="C185" s="52">
        <f>C186+C195+C198+C204+C206+C208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441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442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443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444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445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446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447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448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81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80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449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450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451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452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453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454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455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456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5540</v>
      </c>
      <c r="B204" s="48" t="s">
        <v>457</v>
      </c>
      <c r="C204" s="52">
        <f>SUM(C205)</f>
        <v>0</v>
      </c>
      <c r="D204" s="54">
        <f t="shared" si="1"/>
        <v>0</v>
      </c>
      <c r="E204" s="53"/>
    </row>
    <row r="205" spans="1:5" x14ac:dyDescent="0.2">
      <c r="A205" s="51">
        <v>5541</v>
      </c>
      <c r="B205" s="48" t="s">
        <v>457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5550</v>
      </c>
      <c r="B206" s="48" t="s">
        <v>458</v>
      </c>
      <c r="C206" s="52">
        <f>C207</f>
        <v>0</v>
      </c>
      <c r="D206" s="54">
        <f t="shared" si="1"/>
        <v>0</v>
      </c>
      <c r="E206" s="53"/>
    </row>
    <row r="207" spans="1:5" x14ac:dyDescent="0.2">
      <c r="A207" s="51">
        <v>5551</v>
      </c>
      <c r="B207" s="48" t="s">
        <v>458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5590</v>
      </c>
      <c r="B208" s="48" t="s">
        <v>459</v>
      </c>
      <c r="C208" s="52">
        <f>SUM(C209:C217)</f>
        <v>0</v>
      </c>
      <c r="D208" s="54">
        <f t="shared" si="1"/>
        <v>0</v>
      </c>
      <c r="E208" s="53"/>
    </row>
    <row r="209" spans="1:5" x14ac:dyDescent="0.2">
      <c r="A209" s="51">
        <v>5591</v>
      </c>
      <c r="B209" s="48" t="s">
        <v>460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5592</v>
      </c>
      <c r="B210" s="48" t="s">
        <v>461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5593</v>
      </c>
      <c r="B211" s="48" t="s">
        <v>462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5594</v>
      </c>
      <c r="B212" s="48" t="s">
        <v>518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5595</v>
      </c>
      <c r="B213" s="48" t="s">
        <v>464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5596</v>
      </c>
      <c r="B214" s="48" t="s">
        <v>357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5597</v>
      </c>
      <c r="B215" s="48" t="s">
        <v>465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5598</v>
      </c>
      <c r="B216" s="48" t="s">
        <v>519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5599</v>
      </c>
      <c r="B217" s="48" t="s">
        <v>466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5600</v>
      </c>
      <c r="B218" s="48" t="s">
        <v>79</v>
      </c>
      <c r="C218" s="52">
        <f>C219</f>
        <v>0</v>
      </c>
      <c r="D218" s="54">
        <f t="shared" si="1"/>
        <v>0</v>
      </c>
      <c r="E218" s="53"/>
    </row>
    <row r="219" spans="1:5" x14ac:dyDescent="0.2">
      <c r="A219" s="51">
        <v>5610</v>
      </c>
      <c r="B219" s="48" t="s">
        <v>467</v>
      </c>
      <c r="C219" s="52">
        <f>C220</f>
        <v>0</v>
      </c>
      <c r="D219" s="54">
        <f t="shared" si="1"/>
        <v>0</v>
      </c>
      <c r="E219" s="53"/>
    </row>
    <row r="220" spans="1:5" x14ac:dyDescent="0.2">
      <c r="A220" s="51">
        <v>5611</v>
      </c>
      <c r="B220" s="48" t="s">
        <v>468</v>
      </c>
      <c r="C220" s="52">
        <v>0</v>
      </c>
      <c r="D220" s="54">
        <f t="shared" si="1"/>
        <v>0</v>
      </c>
      <c r="E220" s="53"/>
    </row>
    <row r="222" spans="1:5" x14ac:dyDescent="0.2">
      <c r="B222" s="1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5"/>
    </row>
    <row r="2" spans="1:2" ht="15" customHeight="1" x14ac:dyDescent="0.2">
      <c r="A2" s="102" t="s">
        <v>190</v>
      </c>
      <c r="B2" s="103" t="s">
        <v>50</v>
      </c>
    </row>
    <row r="3" spans="1:2" x14ac:dyDescent="0.2">
      <c r="A3" s="13"/>
      <c r="B3" s="116"/>
    </row>
    <row r="4" spans="1:2" ht="14.1" customHeight="1" x14ac:dyDescent="0.2">
      <c r="A4" s="117" t="s">
        <v>577</v>
      </c>
      <c r="B4" s="107" t="s">
        <v>78</v>
      </c>
    </row>
    <row r="5" spans="1:2" ht="14.1" customHeight="1" x14ac:dyDescent="0.2">
      <c r="A5" s="108"/>
      <c r="B5" s="107" t="s">
        <v>51</v>
      </c>
    </row>
    <row r="6" spans="1:2" ht="14.1" customHeight="1" x14ac:dyDescent="0.2">
      <c r="A6" s="108"/>
      <c r="B6" s="107" t="s">
        <v>148</v>
      </c>
    </row>
    <row r="7" spans="1:2" ht="14.1" customHeight="1" x14ac:dyDescent="0.2">
      <c r="A7" s="108"/>
      <c r="B7" s="107" t="s">
        <v>63</v>
      </c>
    </row>
    <row r="8" spans="1:2" x14ac:dyDescent="0.2">
      <c r="A8" s="108"/>
    </row>
    <row r="9" spans="1:2" x14ac:dyDescent="0.2">
      <c r="A9" s="117" t="s">
        <v>578</v>
      </c>
      <c r="B9" s="109" t="s">
        <v>150</v>
      </c>
    </row>
    <row r="10" spans="1:2" ht="15" customHeight="1" x14ac:dyDescent="0.2">
      <c r="A10" s="108"/>
      <c r="B10" s="118" t="s">
        <v>63</v>
      </c>
    </row>
    <row r="11" spans="1:2" x14ac:dyDescent="0.2">
      <c r="A11" s="108"/>
    </row>
    <row r="12" spans="1:2" x14ac:dyDescent="0.2">
      <c r="A12" s="117" t="s">
        <v>580</v>
      </c>
      <c r="B12" s="109" t="s">
        <v>150</v>
      </c>
    </row>
    <row r="13" spans="1:2" ht="20.399999999999999" x14ac:dyDescent="0.2">
      <c r="A13" s="108"/>
      <c r="B13" s="109" t="s">
        <v>70</v>
      </c>
    </row>
    <row r="14" spans="1:2" x14ac:dyDescent="0.2">
      <c r="A14" s="108"/>
      <c r="B14" s="118" t="s">
        <v>63</v>
      </c>
    </row>
    <row r="15" spans="1:2" x14ac:dyDescent="0.2">
      <c r="A15" s="108"/>
    </row>
    <row r="16" spans="1:2" x14ac:dyDescent="0.2">
      <c r="A16" s="108"/>
    </row>
    <row r="17" spans="1:2" ht="15" customHeight="1" x14ac:dyDescent="0.2">
      <c r="A17" s="117" t="s">
        <v>581</v>
      </c>
      <c r="B17" s="111" t="s">
        <v>71</v>
      </c>
    </row>
    <row r="18" spans="1:2" ht="15" customHeight="1" x14ac:dyDescent="0.2">
      <c r="A18" s="13"/>
      <c r="B18" s="111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view="pageBreakPreview" zoomScale="60" zoomScaleNormal="100" workbookViewId="0">
      <selection activeCell="H24" sqref="H24"/>
    </sheetView>
  </sheetViews>
  <sheetFormatPr baseColWidth="10" defaultColWidth="9.109375" defaultRowHeight="10.199999999999999" x14ac:dyDescent="0.2"/>
  <cols>
    <col min="1" max="1" width="10" style="27" customWidth="1"/>
    <col min="2" max="2" width="48.109375" style="27" customWidth="1"/>
    <col min="3" max="3" width="22.88671875" style="27" customWidth="1"/>
    <col min="4" max="5" width="16.6640625" style="27" customWidth="1"/>
    <col min="6" max="16384" width="9.109375" style="27"/>
  </cols>
  <sheetData>
    <row r="1" spans="1:5" ht="18.899999999999999" customHeight="1" x14ac:dyDescent="0.2">
      <c r="A1" s="151" t="s">
        <v>662</v>
      </c>
      <c r="B1" s="151"/>
      <c r="C1" s="151"/>
      <c r="D1" s="25" t="s">
        <v>617</v>
      </c>
      <c r="E1" s="26">
        <v>2022</v>
      </c>
    </row>
    <row r="2" spans="1:5" ht="18.899999999999999" customHeight="1" x14ac:dyDescent="0.2">
      <c r="A2" s="151" t="s">
        <v>623</v>
      </c>
      <c r="B2" s="151"/>
      <c r="C2" s="151"/>
      <c r="D2" s="25" t="s">
        <v>618</v>
      </c>
      <c r="E2" s="26" t="s">
        <v>620</v>
      </c>
    </row>
    <row r="3" spans="1:5" ht="18.899999999999999" customHeight="1" x14ac:dyDescent="0.2">
      <c r="A3" s="151" t="s">
        <v>663</v>
      </c>
      <c r="B3" s="151"/>
      <c r="C3" s="151"/>
      <c r="D3" s="25" t="s">
        <v>619</v>
      </c>
      <c r="E3" s="26">
        <v>1</v>
      </c>
    </row>
    <row r="4" spans="1:5" x14ac:dyDescent="0.2">
      <c r="A4" s="28" t="s">
        <v>196</v>
      </c>
      <c r="B4" s="29"/>
      <c r="C4" s="29"/>
      <c r="D4" s="29"/>
      <c r="E4" s="29"/>
    </row>
    <row r="6" spans="1:5" x14ac:dyDescent="0.2">
      <c r="A6" s="29" t="s">
        <v>174</v>
      </c>
      <c r="B6" s="29"/>
      <c r="C6" s="29"/>
      <c r="D6" s="29"/>
      <c r="E6" s="29"/>
    </row>
    <row r="7" spans="1:5" x14ac:dyDescent="0.2">
      <c r="A7" s="30" t="s">
        <v>146</v>
      </c>
      <c r="B7" s="30" t="s">
        <v>143</v>
      </c>
      <c r="C7" s="30" t="s">
        <v>144</v>
      </c>
      <c r="D7" s="30" t="s">
        <v>145</v>
      </c>
      <c r="E7" s="30" t="s">
        <v>147</v>
      </c>
    </row>
    <row r="8" spans="1:5" x14ac:dyDescent="0.2">
      <c r="A8" s="31">
        <v>3110</v>
      </c>
      <c r="B8" s="27" t="s">
        <v>336</v>
      </c>
      <c r="C8" s="32">
        <v>786004034.75</v>
      </c>
    </row>
    <row r="9" spans="1:5" x14ac:dyDescent="0.2">
      <c r="A9" s="31">
        <v>3120</v>
      </c>
      <c r="B9" s="27" t="s">
        <v>469</v>
      </c>
      <c r="C9" s="32">
        <v>1618623.99</v>
      </c>
    </row>
    <row r="10" spans="1:5" x14ac:dyDescent="0.2">
      <c r="A10" s="31">
        <v>3130</v>
      </c>
      <c r="B10" s="27" t="s">
        <v>470</v>
      </c>
      <c r="C10" s="32">
        <v>0</v>
      </c>
    </row>
    <row r="12" spans="1:5" x14ac:dyDescent="0.2">
      <c r="A12" s="29" t="s">
        <v>176</v>
      </c>
      <c r="B12" s="29"/>
      <c r="C12" s="29"/>
      <c r="D12" s="29"/>
      <c r="E12" s="29"/>
    </row>
    <row r="13" spans="1:5" x14ac:dyDescent="0.2">
      <c r="A13" s="30" t="s">
        <v>146</v>
      </c>
      <c r="B13" s="30" t="s">
        <v>143</v>
      </c>
      <c r="C13" s="30" t="s">
        <v>144</v>
      </c>
      <c r="D13" s="30" t="s">
        <v>471</v>
      </c>
      <c r="E13" s="30"/>
    </row>
    <row r="14" spans="1:5" x14ac:dyDescent="0.2">
      <c r="A14" s="31">
        <v>3210</v>
      </c>
      <c r="B14" s="27" t="s">
        <v>472</v>
      </c>
      <c r="C14" s="32">
        <v>164149240.22999999</v>
      </c>
    </row>
    <row r="15" spans="1:5" x14ac:dyDescent="0.2">
      <c r="A15" s="31">
        <v>3220</v>
      </c>
      <c r="B15" s="27" t="s">
        <v>473</v>
      </c>
      <c r="C15" s="32">
        <v>43234741.280000001</v>
      </c>
    </row>
    <row r="16" spans="1:5" x14ac:dyDescent="0.2">
      <c r="A16" s="31">
        <v>3230</v>
      </c>
      <c r="B16" s="27" t="s">
        <v>474</v>
      </c>
      <c r="C16" s="32">
        <f>SUM(C17:C20)</f>
        <v>0</v>
      </c>
    </row>
    <row r="17" spans="1:3" x14ac:dyDescent="0.2">
      <c r="A17" s="31">
        <v>3231</v>
      </c>
      <c r="B17" s="27" t="s">
        <v>475</v>
      </c>
      <c r="C17" s="32">
        <v>0</v>
      </c>
    </row>
    <row r="18" spans="1:3" x14ac:dyDescent="0.2">
      <c r="A18" s="31">
        <v>3232</v>
      </c>
      <c r="B18" s="27" t="s">
        <v>476</v>
      </c>
      <c r="C18" s="32">
        <v>0</v>
      </c>
    </row>
    <row r="19" spans="1:3" x14ac:dyDescent="0.2">
      <c r="A19" s="31">
        <v>3233</v>
      </c>
      <c r="B19" s="27" t="s">
        <v>477</v>
      </c>
      <c r="C19" s="32">
        <v>0</v>
      </c>
    </row>
    <row r="20" spans="1:3" x14ac:dyDescent="0.2">
      <c r="A20" s="31">
        <v>3239</v>
      </c>
      <c r="B20" s="27" t="s">
        <v>478</v>
      </c>
      <c r="C20" s="32">
        <v>0</v>
      </c>
    </row>
    <row r="21" spans="1:3" x14ac:dyDescent="0.2">
      <c r="A21" s="31">
        <v>3240</v>
      </c>
      <c r="B21" s="27" t="s">
        <v>479</v>
      </c>
      <c r="C21" s="32">
        <f>SUM(C22:C24)</f>
        <v>0</v>
      </c>
    </row>
    <row r="22" spans="1:3" x14ac:dyDescent="0.2">
      <c r="A22" s="31">
        <v>3241</v>
      </c>
      <c r="B22" s="27" t="s">
        <v>480</v>
      </c>
      <c r="C22" s="32">
        <v>0</v>
      </c>
    </row>
    <row r="23" spans="1:3" x14ac:dyDescent="0.2">
      <c r="A23" s="31">
        <v>3242</v>
      </c>
      <c r="B23" s="27" t="s">
        <v>481</v>
      </c>
      <c r="C23" s="32">
        <v>0</v>
      </c>
    </row>
    <row r="24" spans="1:3" x14ac:dyDescent="0.2">
      <c r="A24" s="31">
        <v>3243</v>
      </c>
      <c r="B24" s="27" t="s">
        <v>482</v>
      </c>
      <c r="C24" s="32">
        <v>0</v>
      </c>
    </row>
    <row r="25" spans="1:3" x14ac:dyDescent="0.2">
      <c r="A25" s="31">
        <v>3250</v>
      </c>
      <c r="B25" s="27" t="s">
        <v>483</v>
      </c>
      <c r="C25" s="32">
        <f>SUM(C26:C27)</f>
        <v>0</v>
      </c>
    </row>
    <row r="26" spans="1:3" x14ac:dyDescent="0.2">
      <c r="A26" s="31">
        <v>3251</v>
      </c>
      <c r="B26" s="27" t="s">
        <v>484</v>
      </c>
      <c r="C26" s="32">
        <v>0</v>
      </c>
    </row>
    <row r="27" spans="1:3" x14ac:dyDescent="0.2">
      <c r="A27" s="31">
        <v>3252</v>
      </c>
      <c r="B27" s="27" t="s">
        <v>485</v>
      </c>
      <c r="C27" s="32">
        <v>0</v>
      </c>
    </row>
    <row r="29" spans="1:3" x14ac:dyDescent="0.2">
      <c r="B29" s="2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2" t="s">
        <v>190</v>
      </c>
      <c r="B2" s="103" t="s">
        <v>50</v>
      </c>
    </row>
    <row r="4" spans="1:2" ht="15" customHeight="1" x14ac:dyDescent="0.2">
      <c r="A4" s="117" t="s">
        <v>23</v>
      </c>
      <c r="B4" s="107" t="s">
        <v>78</v>
      </c>
    </row>
    <row r="5" spans="1:2" ht="15" customHeight="1" x14ac:dyDescent="0.2">
      <c r="A5" s="117" t="s">
        <v>25</v>
      </c>
      <c r="B5" s="107" t="s">
        <v>51</v>
      </c>
    </row>
    <row r="6" spans="1:2" ht="15" customHeight="1" x14ac:dyDescent="0.2">
      <c r="B6" s="107" t="s">
        <v>175</v>
      </c>
    </row>
    <row r="7" spans="1:2" ht="15" customHeight="1" x14ac:dyDescent="0.2">
      <c r="B7" s="107" t="s">
        <v>73</v>
      </c>
    </row>
    <row r="8" spans="1:2" ht="15" customHeight="1" x14ac:dyDescent="0.2">
      <c r="B8" s="107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view="pageBreakPreview" topLeftCell="A88" zoomScale="140" zoomScaleNormal="100" zoomScaleSheetLayoutView="140" workbookViewId="0">
      <selection activeCell="B104" sqref="B104:D113"/>
    </sheetView>
  </sheetViews>
  <sheetFormatPr baseColWidth="10" defaultColWidth="9.109375" defaultRowHeight="10.199999999999999" x14ac:dyDescent="0.2"/>
  <cols>
    <col min="1" max="1" width="10" style="27" customWidth="1"/>
    <col min="2" max="2" width="63.44140625" style="27" bestFit="1" customWidth="1"/>
    <col min="3" max="3" width="15.33203125" style="27" bestFit="1" customWidth="1"/>
    <col min="4" max="4" width="16.44140625" style="27" bestFit="1" customWidth="1"/>
    <col min="5" max="5" width="19.109375" style="27" customWidth="1"/>
    <col min="6" max="16384" width="9.109375" style="27"/>
  </cols>
  <sheetData>
    <row r="1" spans="1:5" s="33" customFormat="1" ht="18.899999999999999" customHeight="1" x14ac:dyDescent="0.3">
      <c r="A1" s="151" t="s">
        <v>662</v>
      </c>
      <c r="B1" s="151"/>
      <c r="C1" s="151"/>
      <c r="D1" s="25" t="s">
        <v>617</v>
      </c>
      <c r="E1" s="26">
        <v>2022</v>
      </c>
    </row>
    <row r="2" spans="1:5" s="33" customFormat="1" ht="18.899999999999999" customHeight="1" x14ac:dyDescent="0.3">
      <c r="A2" s="151" t="s">
        <v>624</v>
      </c>
      <c r="B2" s="151"/>
      <c r="C2" s="151"/>
      <c r="D2" s="25" t="s">
        <v>618</v>
      </c>
      <c r="E2" s="26" t="s">
        <v>620</v>
      </c>
    </row>
    <row r="3" spans="1:5" s="33" customFormat="1" ht="18.899999999999999" customHeight="1" x14ac:dyDescent="0.3">
      <c r="A3" s="151" t="s">
        <v>663</v>
      </c>
      <c r="B3" s="151"/>
      <c r="C3" s="151"/>
      <c r="D3" s="25" t="s">
        <v>619</v>
      </c>
      <c r="E3" s="26">
        <v>1</v>
      </c>
    </row>
    <row r="4" spans="1:5" x14ac:dyDescent="0.2">
      <c r="A4" s="28" t="s">
        <v>196</v>
      </c>
      <c r="B4" s="29"/>
      <c r="C4" s="29"/>
      <c r="D4" s="29"/>
      <c r="E4" s="29"/>
    </row>
    <row r="6" spans="1:5" x14ac:dyDescent="0.2">
      <c r="A6" s="29" t="s">
        <v>177</v>
      </c>
      <c r="B6" s="29"/>
      <c r="C6" s="29"/>
      <c r="D6" s="29"/>
      <c r="E6" s="29"/>
    </row>
    <row r="7" spans="1:5" x14ac:dyDescent="0.2">
      <c r="A7" s="30" t="s">
        <v>146</v>
      </c>
      <c r="B7" s="30" t="s">
        <v>661</v>
      </c>
      <c r="C7" s="134">
        <v>2022</v>
      </c>
      <c r="D7" s="134">
        <v>2021</v>
      </c>
      <c r="E7" s="30"/>
    </row>
    <row r="8" spans="1:5" x14ac:dyDescent="0.2">
      <c r="A8" s="31">
        <v>1111</v>
      </c>
      <c r="B8" s="27" t="s">
        <v>486</v>
      </c>
      <c r="C8" s="32">
        <v>0</v>
      </c>
      <c r="D8" s="32">
        <v>0</v>
      </c>
    </row>
    <row r="9" spans="1:5" x14ac:dyDescent="0.2">
      <c r="A9" s="31">
        <v>1112</v>
      </c>
      <c r="B9" s="27" t="s">
        <v>487</v>
      </c>
      <c r="C9" s="32">
        <v>18564533.16</v>
      </c>
      <c r="D9" s="32">
        <v>42508086.170000002</v>
      </c>
    </row>
    <row r="10" spans="1:5" x14ac:dyDescent="0.2">
      <c r="A10" s="31">
        <v>1113</v>
      </c>
      <c r="B10" s="27" t="s">
        <v>488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197</v>
      </c>
      <c r="C11" s="32">
        <v>131979707.18000001</v>
      </c>
      <c r="D11" s="32">
        <v>13.56</v>
      </c>
    </row>
    <row r="12" spans="1:5" x14ac:dyDescent="0.2">
      <c r="A12" s="31">
        <v>1115</v>
      </c>
      <c r="B12" s="27" t="s">
        <v>198</v>
      </c>
      <c r="C12" s="32">
        <v>47958.2</v>
      </c>
      <c r="D12" s="32">
        <v>1383845.95</v>
      </c>
    </row>
    <row r="13" spans="1:5" x14ac:dyDescent="0.2">
      <c r="A13" s="31">
        <v>1116</v>
      </c>
      <c r="B13" s="27" t="s">
        <v>489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490</v>
      </c>
      <c r="C14" s="32">
        <v>0</v>
      </c>
      <c r="D14" s="32">
        <v>0</v>
      </c>
    </row>
    <row r="15" spans="1:5" x14ac:dyDescent="0.2">
      <c r="A15" s="138">
        <v>1110</v>
      </c>
      <c r="B15" s="139" t="s">
        <v>639</v>
      </c>
      <c r="C15" s="140">
        <f>SUM(C8:C14)</f>
        <v>150592198.53999999</v>
      </c>
      <c r="D15" s="140">
        <f>SUM(D8:D14)</f>
        <v>43891945.680000007</v>
      </c>
    </row>
    <row r="18" spans="1:5" x14ac:dyDescent="0.2">
      <c r="A18" s="29" t="s">
        <v>178</v>
      </c>
      <c r="B18" s="29"/>
      <c r="C18" s="29"/>
      <c r="D18" s="29"/>
      <c r="E18" s="135"/>
    </row>
    <row r="19" spans="1:5" x14ac:dyDescent="0.2">
      <c r="A19" s="30" t="s">
        <v>146</v>
      </c>
      <c r="B19" s="30" t="s">
        <v>661</v>
      </c>
      <c r="C19" s="147" t="s">
        <v>660</v>
      </c>
      <c r="D19" s="147" t="s">
        <v>181</v>
      </c>
      <c r="E19" s="135"/>
    </row>
    <row r="20" spans="1:5" x14ac:dyDescent="0.2">
      <c r="A20" s="138">
        <v>1230</v>
      </c>
      <c r="B20" s="139" t="s">
        <v>230</v>
      </c>
      <c r="C20" s="140">
        <f>SUM(C21:C27)</f>
        <v>23991380.219999999</v>
      </c>
      <c r="D20" s="140">
        <f>SUM(D21:D27)</f>
        <v>23991380.219999999</v>
      </c>
      <c r="E20" s="135"/>
    </row>
    <row r="21" spans="1:5" x14ac:dyDescent="0.2">
      <c r="A21" s="31">
        <v>1231</v>
      </c>
      <c r="B21" s="27" t="s">
        <v>231</v>
      </c>
      <c r="C21" s="32">
        <v>0</v>
      </c>
      <c r="D21" s="137">
        <v>0</v>
      </c>
      <c r="E21" s="135"/>
    </row>
    <row r="22" spans="1:5" x14ac:dyDescent="0.2">
      <c r="A22" s="31">
        <v>1232</v>
      </c>
      <c r="B22" s="27" t="s">
        <v>232</v>
      </c>
      <c r="C22" s="32">
        <v>0</v>
      </c>
      <c r="D22" s="137">
        <v>0</v>
      </c>
      <c r="E22" s="135"/>
    </row>
    <row r="23" spans="1:5" x14ac:dyDescent="0.2">
      <c r="A23" s="31">
        <v>1233</v>
      </c>
      <c r="B23" s="27" t="s">
        <v>233</v>
      </c>
      <c r="C23" s="32">
        <v>0</v>
      </c>
      <c r="D23" s="137">
        <v>0</v>
      </c>
      <c r="E23" s="135"/>
    </row>
    <row r="24" spans="1:5" x14ac:dyDescent="0.2">
      <c r="A24" s="31">
        <v>1234</v>
      </c>
      <c r="B24" s="27" t="s">
        <v>234</v>
      </c>
      <c r="C24" s="32">
        <v>0</v>
      </c>
      <c r="D24" s="137">
        <v>0</v>
      </c>
      <c r="E24" s="135"/>
    </row>
    <row r="25" spans="1:5" x14ac:dyDescent="0.2">
      <c r="A25" s="31">
        <v>1235</v>
      </c>
      <c r="B25" s="27" t="s">
        <v>235</v>
      </c>
      <c r="C25" s="32">
        <v>23991380.219999999</v>
      </c>
      <c r="D25" s="137">
        <v>23991380.219999999</v>
      </c>
      <c r="E25" s="135"/>
    </row>
    <row r="26" spans="1:5" x14ac:dyDescent="0.2">
      <c r="A26" s="31">
        <v>1236</v>
      </c>
      <c r="B26" s="27" t="s">
        <v>236</v>
      </c>
      <c r="C26" s="32">
        <v>0</v>
      </c>
      <c r="D26" s="137">
        <v>0</v>
      </c>
      <c r="E26" s="135"/>
    </row>
    <row r="27" spans="1:5" x14ac:dyDescent="0.2">
      <c r="A27" s="31">
        <v>1239</v>
      </c>
      <c r="B27" s="27" t="s">
        <v>237</v>
      </c>
      <c r="C27" s="32">
        <v>0</v>
      </c>
      <c r="D27" s="137">
        <v>0</v>
      </c>
      <c r="E27" s="135"/>
    </row>
    <row r="28" spans="1:5" x14ac:dyDescent="0.2">
      <c r="A28" s="138">
        <v>1240</v>
      </c>
      <c r="B28" s="139" t="s">
        <v>238</v>
      </c>
      <c r="C28" s="140">
        <f>SUM(C29:C36)</f>
        <v>13430.48</v>
      </c>
      <c r="D28" s="140">
        <f>SUM(D29:D36)</f>
        <v>0</v>
      </c>
      <c r="E28" s="135"/>
    </row>
    <row r="29" spans="1:5" x14ac:dyDescent="0.2">
      <c r="A29" s="31">
        <v>1241</v>
      </c>
      <c r="B29" s="27" t="s">
        <v>239</v>
      </c>
      <c r="C29" s="32">
        <v>0</v>
      </c>
      <c r="D29" s="137">
        <v>0</v>
      </c>
      <c r="E29" s="135"/>
    </row>
    <row r="30" spans="1:5" x14ac:dyDescent="0.2">
      <c r="A30" s="31">
        <v>1242</v>
      </c>
      <c r="B30" s="27" t="s">
        <v>240</v>
      </c>
      <c r="C30" s="32">
        <v>0</v>
      </c>
      <c r="D30" s="137">
        <v>0</v>
      </c>
      <c r="E30" s="135"/>
    </row>
    <row r="31" spans="1:5" x14ac:dyDescent="0.2">
      <c r="A31" s="31">
        <v>1243</v>
      </c>
      <c r="B31" s="27" t="s">
        <v>241</v>
      </c>
      <c r="C31" s="32">
        <v>0</v>
      </c>
      <c r="D31" s="137">
        <v>0</v>
      </c>
      <c r="E31" s="135"/>
    </row>
    <row r="32" spans="1:5" x14ac:dyDescent="0.2">
      <c r="A32" s="31">
        <v>1244</v>
      </c>
      <c r="B32" s="27" t="s">
        <v>242</v>
      </c>
      <c r="C32" s="32">
        <v>0</v>
      </c>
      <c r="D32" s="137">
        <v>0</v>
      </c>
      <c r="E32" s="135"/>
    </row>
    <row r="33" spans="1:5" x14ac:dyDescent="0.2">
      <c r="A33" s="31">
        <v>1245</v>
      </c>
      <c r="B33" s="27" t="s">
        <v>243</v>
      </c>
      <c r="C33" s="32">
        <v>0</v>
      </c>
      <c r="D33" s="137">
        <v>0</v>
      </c>
      <c r="E33" s="135"/>
    </row>
    <row r="34" spans="1:5" x14ac:dyDescent="0.2">
      <c r="A34" s="31">
        <v>1246</v>
      </c>
      <c r="B34" s="27" t="s">
        <v>244</v>
      </c>
      <c r="C34" s="32">
        <v>13430.48</v>
      </c>
      <c r="D34" s="137">
        <v>0</v>
      </c>
    </row>
    <row r="35" spans="1:5" x14ac:dyDescent="0.2">
      <c r="A35" s="31">
        <v>1247</v>
      </c>
      <c r="B35" s="27" t="s">
        <v>245</v>
      </c>
      <c r="C35" s="32">
        <v>0</v>
      </c>
      <c r="D35" s="137">
        <v>0</v>
      </c>
    </row>
    <row r="36" spans="1:5" x14ac:dyDescent="0.2">
      <c r="A36" s="31">
        <v>1248</v>
      </c>
      <c r="B36" s="27" t="s">
        <v>246</v>
      </c>
      <c r="C36" s="32">
        <v>0</v>
      </c>
      <c r="D36" s="137">
        <v>0</v>
      </c>
    </row>
    <row r="37" spans="1:5" x14ac:dyDescent="0.2">
      <c r="A37" s="138">
        <v>1250</v>
      </c>
      <c r="B37" s="139" t="s">
        <v>248</v>
      </c>
      <c r="C37" s="140">
        <f>SUM(C38:C42)</f>
        <v>0</v>
      </c>
      <c r="D37" s="140">
        <f>SUM(D38:D42)</f>
        <v>0</v>
      </c>
      <c r="E37" s="139"/>
    </row>
    <row r="38" spans="1:5" x14ac:dyDescent="0.2">
      <c r="A38" s="31">
        <v>1251</v>
      </c>
      <c r="B38" s="27" t="s">
        <v>249</v>
      </c>
      <c r="C38" s="32">
        <v>0</v>
      </c>
      <c r="D38" s="137">
        <v>0</v>
      </c>
    </row>
    <row r="39" spans="1:5" x14ac:dyDescent="0.2">
      <c r="A39" s="31">
        <v>1252</v>
      </c>
      <c r="B39" s="27" t="s">
        <v>250</v>
      </c>
      <c r="C39" s="32">
        <v>0</v>
      </c>
      <c r="D39" s="137">
        <v>0</v>
      </c>
    </row>
    <row r="40" spans="1:5" x14ac:dyDescent="0.2">
      <c r="A40" s="31">
        <v>1253</v>
      </c>
      <c r="B40" s="27" t="s">
        <v>251</v>
      </c>
      <c r="C40" s="32">
        <v>0</v>
      </c>
      <c r="D40" s="137">
        <v>0</v>
      </c>
    </row>
    <row r="41" spans="1:5" x14ac:dyDescent="0.2">
      <c r="A41" s="31">
        <v>1254</v>
      </c>
      <c r="B41" s="27" t="s">
        <v>252</v>
      </c>
      <c r="C41" s="32">
        <v>0</v>
      </c>
      <c r="D41" s="137">
        <v>0</v>
      </c>
    </row>
    <row r="42" spans="1:5" x14ac:dyDescent="0.2">
      <c r="A42" s="31">
        <v>1259</v>
      </c>
      <c r="B42" s="27" t="s">
        <v>253</v>
      </c>
      <c r="C42" s="32">
        <v>0</v>
      </c>
      <c r="D42" s="137">
        <v>0</v>
      </c>
    </row>
    <row r="43" spans="1:5" x14ac:dyDescent="0.2">
      <c r="B43" s="141" t="s">
        <v>640</v>
      </c>
      <c r="C43" s="140">
        <f>C20+C28+C37</f>
        <v>24004810.699999999</v>
      </c>
      <c r="D43" s="140">
        <f>D20+D28+D37</f>
        <v>23991380.219999999</v>
      </c>
    </row>
    <row r="44" spans="1:5" s="135" customFormat="1" x14ac:dyDescent="0.2"/>
    <row r="45" spans="1:5" x14ac:dyDescent="0.2">
      <c r="A45" s="29" t="s">
        <v>186</v>
      </c>
      <c r="B45" s="29"/>
      <c r="C45" s="29"/>
      <c r="D45" s="29"/>
      <c r="E45" s="29"/>
    </row>
    <row r="46" spans="1:5" x14ac:dyDescent="0.2">
      <c r="A46" s="30" t="s">
        <v>146</v>
      </c>
      <c r="B46" s="30" t="s">
        <v>661</v>
      </c>
      <c r="C46" s="134">
        <v>2022</v>
      </c>
      <c r="D46" s="134">
        <v>2021</v>
      </c>
      <c r="E46" s="30"/>
    </row>
    <row r="47" spans="1:5" s="135" customFormat="1" x14ac:dyDescent="0.2">
      <c r="A47" s="138">
        <v>3210</v>
      </c>
      <c r="B47" s="139" t="s">
        <v>641</v>
      </c>
      <c r="C47" s="140">
        <v>164149240.22999999</v>
      </c>
      <c r="D47" s="140">
        <v>81017774.379999995</v>
      </c>
    </row>
    <row r="48" spans="1:5" x14ac:dyDescent="0.2">
      <c r="A48" s="136"/>
      <c r="B48" s="141" t="s">
        <v>629</v>
      </c>
      <c r="C48" s="140">
        <f>C49+C61+C93+C96</f>
        <v>6938624.3500000006</v>
      </c>
      <c r="D48" s="140">
        <f>D49+D61+D93+D96</f>
        <v>105803536.84999999</v>
      </c>
    </row>
    <row r="49" spans="1:4" x14ac:dyDescent="0.2">
      <c r="A49" s="138">
        <v>5400</v>
      </c>
      <c r="B49" s="139" t="s">
        <v>426</v>
      </c>
      <c r="C49" s="140">
        <f>C50+C52+C54+C56+C58</f>
        <v>530245.53</v>
      </c>
      <c r="D49" s="140">
        <f>D50+D52+D54+D56+D58</f>
        <v>1122890.32</v>
      </c>
    </row>
    <row r="50" spans="1:4" x14ac:dyDescent="0.2">
      <c r="A50" s="136">
        <v>5410</v>
      </c>
      <c r="B50" s="135" t="s">
        <v>630</v>
      </c>
      <c r="C50" s="137">
        <f>C51</f>
        <v>530245.53</v>
      </c>
      <c r="D50" s="137">
        <f>D51</f>
        <v>1122890.32</v>
      </c>
    </row>
    <row r="51" spans="1:4" x14ac:dyDescent="0.2">
      <c r="A51" s="136">
        <v>5411</v>
      </c>
      <c r="B51" s="135" t="s">
        <v>428</v>
      </c>
      <c r="C51" s="137">
        <v>530245.53</v>
      </c>
      <c r="D51" s="137">
        <v>1122890.32</v>
      </c>
    </row>
    <row r="52" spans="1:4" x14ac:dyDescent="0.2">
      <c r="A52" s="136">
        <v>5420</v>
      </c>
      <c r="B52" s="135" t="s">
        <v>631</v>
      </c>
      <c r="C52" s="137">
        <f>C53</f>
        <v>0</v>
      </c>
      <c r="D52" s="137">
        <f>D53</f>
        <v>0</v>
      </c>
    </row>
    <row r="53" spans="1:4" x14ac:dyDescent="0.2">
      <c r="A53" s="136">
        <v>5421</v>
      </c>
      <c r="B53" s="135" t="s">
        <v>431</v>
      </c>
      <c r="C53" s="137">
        <v>0</v>
      </c>
      <c r="D53" s="137">
        <v>0</v>
      </c>
    </row>
    <row r="54" spans="1:4" x14ac:dyDescent="0.2">
      <c r="A54" s="136">
        <v>5430</v>
      </c>
      <c r="B54" s="135" t="s">
        <v>632</v>
      </c>
      <c r="C54" s="137">
        <f>C55</f>
        <v>0</v>
      </c>
      <c r="D54" s="137">
        <f>D55</f>
        <v>0</v>
      </c>
    </row>
    <row r="55" spans="1:4" x14ac:dyDescent="0.2">
      <c r="A55" s="136">
        <v>5431</v>
      </c>
      <c r="B55" s="135" t="s">
        <v>434</v>
      </c>
      <c r="C55" s="137">
        <v>0</v>
      </c>
      <c r="D55" s="137">
        <v>0</v>
      </c>
    </row>
    <row r="56" spans="1:4" x14ac:dyDescent="0.2">
      <c r="A56" s="136">
        <v>5440</v>
      </c>
      <c r="B56" s="135" t="s">
        <v>633</v>
      </c>
      <c r="C56" s="137">
        <f>C57</f>
        <v>0</v>
      </c>
      <c r="D56" s="137">
        <f>D57</f>
        <v>0</v>
      </c>
    </row>
    <row r="57" spans="1:4" x14ac:dyDescent="0.2">
      <c r="A57" s="136">
        <v>5441</v>
      </c>
      <c r="B57" s="135" t="s">
        <v>633</v>
      </c>
      <c r="C57" s="137">
        <v>0</v>
      </c>
      <c r="D57" s="137">
        <v>0</v>
      </c>
    </row>
    <row r="58" spans="1:4" x14ac:dyDescent="0.2">
      <c r="A58" s="136">
        <v>5450</v>
      </c>
      <c r="B58" s="135" t="s">
        <v>634</v>
      </c>
      <c r="C58" s="137">
        <f>SUM(C59:C60)</f>
        <v>0</v>
      </c>
      <c r="D58" s="137">
        <f>SUM(D59:D60)</f>
        <v>0</v>
      </c>
    </row>
    <row r="59" spans="1:4" x14ac:dyDescent="0.2">
      <c r="A59" s="136">
        <v>5451</v>
      </c>
      <c r="B59" s="135" t="s">
        <v>438</v>
      </c>
      <c r="C59" s="137">
        <v>0</v>
      </c>
      <c r="D59" s="137">
        <v>0</v>
      </c>
    </row>
    <row r="60" spans="1:4" x14ac:dyDescent="0.2">
      <c r="A60" s="136">
        <v>5452</v>
      </c>
      <c r="B60" s="135" t="s">
        <v>439</v>
      </c>
      <c r="C60" s="137">
        <v>0</v>
      </c>
      <c r="D60" s="137">
        <v>0</v>
      </c>
    </row>
    <row r="61" spans="1:4" x14ac:dyDescent="0.2">
      <c r="A61" s="138">
        <v>5500</v>
      </c>
      <c r="B61" s="139" t="s">
        <v>440</v>
      </c>
      <c r="C61" s="140">
        <f>C62+C71+C74+C80+C82+C84</f>
        <v>0</v>
      </c>
      <c r="D61" s="140">
        <f>D62+D71+D74+D80+D82+D84</f>
        <v>6697717.5</v>
      </c>
    </row>
    <row r="62" spans="1:4" x14ac:dyDescent="0.2">
      <c r="A62" s="31">
        <v>5510</v>
      </c>
      <c r="B62" s="27" t="s">
        <v>441</v>
      </c>
      <c r="C62" s="32">
        <f>SUM(C63:C70)</f>
        <v>0</v>
      </c>
      <c r="D62" s="32">
        <f>SUM(D63:D70)</f>
        <v>6697717.5</v>
      </c>
    </row>
    <row r="63" spans="1:4" x14ac:dyDescent="0.2">
      <c r="A63" s="31">
        <v>5511</v>
      </c>
      <c r="B63" s="27" t="s">
        <v>442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443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444</v>
      </c>
      <c r="C65" s="32">
        <v>0</v>
      </c>
      <c r="D65" s="32">
        <v>371783.28</v>
      </c>
    </row>
    <row r="66" spans="1:4" x14ac:dyDescent="0.2">
      <c r="A66" s="31">
        <v>5514</v>
      </c>
      <c r="B66" s="27" t="s">
        <v>445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446</v>
      </c>
      <c r="C67" s="32">
        <v>0</v>
      </c>
      <c r="D67" s="32">
        <v>5702313.2400000002</v>
      </c>
    </row>
    <row r="68" spans="1:4" x14ac:dyDescent="0.2">
      <c r="A68" s="31">
        <v>5516</v>
      </c>
      <c r="B68" s="27" t="s">
        <v>447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448</v>
      </c>
      <c r="C69" s="32">
        <v>0</v>
      </c>
      <c r="D69" s="32">
        <v>623620.98</v>
      </c>
    </row>
    <row r="70" spans="1:4" x14ac:dyDescent="0.2">
      <c r="A70" s="31">
        <v>5518</v>
      </c>
      <c r="B70" s="27" t="s">
        <v>81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80</v>
      </c>
      <c r="C71" s="32">
        <f>SUM(C72:C73)</f>
        <v>0</v>
      </c>
      <c r="D71" s="32">
        <f>SUM(D72:D73)</f>
        <v>0</v>
      </c>
    </row>
    <row r="72" spans="1:4" x14ac:dyDescent="0.2">
      <c r="A72" s="31">
        <v>5521</v>
      </c>
      <c r="B72" s="27" t="s">
        <v>449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450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451</v>
      </c>
      <c r="C74" s="32">
        <f>SUM(C75:C79)</f>
        <v>0</v>
      </c>
      <c r="D74" s="32">
        <f>SUM(D75:D79)</f>
        <v>0</v>
      </c>
    </row>
    <row r="75" spans="1:4" x14ac:dyDescent="0.2">
      <c r="A75" s="31">
        <v>5531</v>
      </c>
      <c r="B75" s="27" t="s">
        <v>452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453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454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455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456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457</v>
      </c>
      <c r="C80" s="32">
        <f>SUM(C81)</f>
        <v>0</v>
      </c>
      <c r="D80" s="32">
        <f>SUM(D81)</f>
        <v>0</v>
      </c>
    </row>
    <row r="81" spans="1:4" x14ac:dyDescent="0.2">
      <c r="A81" s="31">
        <v>5541</v>
      </c>
      <c r="B81" s="27" t="s">
        <v>457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458</v>
      </c>
      <c r="C82" s="32">
        <f>SUM(C83)</f>
        <v>0</v>
      </c>
      <c r="D82" s="32">
        <f>SUM(D83)</f>
        <v>0</v>
      </c>
    </row>
    <row r="83" spans="1:4" x14ac:dyDescent="0.2">
      <c r="A83" s="31">
        <v>5551</v>
      </c>
      <c r="B83" s="27" t="s">
        <v>458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459</v>
      </c>
      <c r="C84" s="32">
        <f>SUM(C85:C92)</f>
        <v>0</v>
      </c>
      <c r="D84" s="32">
        <f>SUM(D85:D92)</f>
        <v>0</v>
      </c>
    </row>
    <row r="85" spans="1:4" x14ac:dyDescent="0.2">
      <c r="A85" s="31">
        <v>5591</v>
      </c>
      <c r="B85" s="27" t="s">
        <v>460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461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462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463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464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357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465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466</v>
      </c>
      <c r="C92" s="32">
        <v>0</v>
      </c>
      <c r="D92" s="32">
        <v>0</v>
      </c>
    </row>
    <row r="93" spans="1:4" x14ac:dyDescent="0.2">
      <c r="A93" s="138">
        <v>5600</v>
      </c>
      <c r="B93" s="139" t="s">
        <v>79</v>
      </c>
      <c r="C93" s="140">
        <f>C94</f>
        <v>0</v>
      </c>
      <c r="D93" s="140">
        <f>D94</f>
        <v>35308568.369999997</v>
      </c>
    </row>
    <row r="94" spans="1:4" x14ac:dyDescent="0.2">
      <c r="A94" s="31">
        <v>5610</v>
      </c>
      <c r="B94" s="27" t="s">
        <v>467</v>
      </c>
      <c r="C94" s="32">
        <f>C95</f>
        <v>0</v>
      </c>
      <c r="D94" s="32">
        <f>D95</f>
        <v>35308568.369999997</v>
      </c>
    </row>
    <row r="95" spans="1:4" x14ac:dyDescent="0.2">
      <c r="A95" s="31">
        <v>5611</v>
      </c>
      <c r="B95" s="27" t="s">
        <v>468</v>
      </c>
      <c r="C95" s="32">
        <v>0</v>
      </c>
      <c r="D95" s="32">
        <v>35308568.369999997</v>
      </c>
    </row>
    <row r="96" spans="1:4" x14ac:dyDescent="0.2">
      <c r="A96" s="138">
        <v>2110</v>
      </c>
      <c r="B96" s="142" t="s">
        <v>642</v>
      </c>
      <c r="C96" s="140">
        <f>SUM(C97:C101)</f>
        <v>6408378.8200000003</v>
      </c>
      <c r="D96" s="140">
        <f>SUM(D97:D101)</f>
        <v>62674360.659999996</v>
      </c>
    </row>
    <row r="97" spans="1:4" x14ac:dyDescent="0.2">
      <c r="A97" s="136">
        <v>2111</v>
      </c>
      <c r="B97" s="135" t="s">
        <v>643</v>
      </c>
      <c r="C97" s="137">
        <v>0</v>
      </c>
      <c r="D97" s="137">
        <v>9032796.7200000007</v>
      </c>
    </row>
    <row r="98" spans="1:4" x14ac:dyDescent="0.2">
      <c r="A98" s="136">
        <v>2112</v>
      </c>
      <c r="B98" s="135" t="s">
        <v>644</v>
      </c>
      <c r="C98" s="137">
        <v>1266067.33</v>
      </c>
      <c r="D98" s="137">
        <v>6708001.8899999997</v>
      </c>
    </row>
    <row r="99" spans="1:4" x14ac:dyDescent="0.2">
      <c r="A99" s="136">
        <v>2112</v>
      </c>
      <c r="B99" s="135" t="s">
        <v>645</v>
      </c>
      <c r="C99" s="137">
        <v>5078809.32</v>
      </c>
      <c r="D99" s="137">
        <v>45973811.43</v>
      </c>
    </row>
    <row r="100" spans="1:4" x14ac:dyDescent="0.2">
      <c r="A100" s="136">
        <v>2115</v>
      </c>
      <c r="B100" s="135" t="s">
        <v>646</v>
      </c>
      <c r="C100" s="137">
        <v>63502.17</v>
      </c>
      <c r="D100" s="137">
        <v>858068.43</v>
      </c>
    </row>
    <row r="101" spans="1:4" x14ac:dyDescent="0.2">
      <c r="A101" s="136">
        <v>2114</v>
      </c>
      <c r="B101" s="135" t="s">
        <v>647</v>
      </c>
      <c r="C101" s="137">
        <v>0</v>
      </c>
      <c r="D101" s="137">
        <v>101682.19</v>
      </c>
    </row>
    <row r="102" spans="1:4" x14ac:dyDescent="0.2">
      <c r="A102" s="136"/>
      <c r="B102" s="141" t="s">
        <v>648</v>
      </c>
      <c r="C102" s="140">
        <f>+C103</f>
        <v>9978731.25</v>
      </c>
      <c r="D102" s="140">
        <f>+D103</f>
        <v>1290744.3</v>
      </c>
    </row>
    <row r="103" spans="1:4" x14ac:dyDescent="0.2">
      <c r="A103" s="138">
        <v>1120</v>
      </c>
      <c r="B103" s="143" t="s">
        <v>649</v>
      </c>
      <c r="C103" s="140">
        <f>SUM(C104:C112)</f>
        <v>9978731.25</v>
      </c>
      <c r="D103" s="140">
        <f>SUM(D104:D112)</f>
        <v>1290744.3</v>
      </c>
    </row>
    <row r="104" spans="1:4" x14ac:dyDescent="0.2">
      <c r="A104" s="136">
        <v>1124</v>
      </c>
      <c r="B104" s="144" t="s">
        <v>650</v>
      </c>
      <c r="C104" s="145">
        <v>792835.05</v>
      </c>
      <c r="D104" s="137">
        <v>1143881.26</v>
      </c>
    </row>
    <row r="105" spans="1:4" x14ac:dyDescent="0.2">
      <c r="A105" s="136">
        <v>1124</v>
      </c>
      <c r="B105" s="144" t="s">
        <v>651</v>
      </c>
      <c r="C105" s="145">
        <v>0</v>
      </c>
      <c r="D105" s="137">
        <v>0</v>
      </c>
    </row>
    <row r="106" spans="1:4" x14ac:dyDescent="0.2">
      <c r="A106" s="136">
        <v>1124</v>
      </c>
      <c r="B106" s="144" t="s">
        <v>652</v>
      </c>
      <c r="C106" s="145">
        <v>0</v>
      </c>
      <c r="D106" s="137">
        <v>0</v>
      </c>
    </row>
    <row r="107" spans="1:4" x14ac:dyDescent="0.2">
      <c r="A107" s="136">
        <v>1124</v>
      </c>
      <c r="B107" s="144" t="s">
        <v>653</v>
      </c>
      <c r="C107" s="145">
        <v>176504.43</v>
      </c>
      <c r="D107" s="137">
        <v>82867.11</v>
      </c>
    </row>
    <row r="108" spans="1:4" x14ac:dyDescent="0.2">
      <c r="A108" s="136">
        <v>1124</v>
      </c>
      <c r="B108" s="144" t="s">
        <v>654</v>
      </c>
      <c r="C108" s="137">
        <v>5824.13</v>
      </c>
      <c r="D108" s="137">
        <v>8063.13</v>
      </c>
    </row>
    <row r="109" spans="1:4" x14ac:dyDescent="0.2">
      <c r="A109" s="136">
        <v>1124</v>
      </c>
      <c r="B109" s="144" t="s">
        <v>655</v>
      </c>
      <c r="C109" s="137">
        <v>55879.1</v>
      </c>
      <c r="D109" s="137">
        <v>55932.800000000003</v>
      </c>
    </row>
    <row r="110" spans="1:4" x14ac:dyDescent="0.2">
      <c r="A110" s="136">
        <v>1122</v>
      </c>
      <c r="B110" s="144" t="s">
        <v>656</v>
      </c>
      <c r="C110" s="137">
        <v>0</v>
      </c>
      <c r="D110" s="137">
        <v>0</v>
      </c>
    </row>
    <row r="111" spans="1:4" x14ac:dyDescent="0.2">
      <c r="A111" s="136">
        <v>1122</v>
      </c>
      <c r="B111" s="144" t="s">
        <v>657</v>
      </c>
      <c r="C111" s="145">
        <v>8947688.5399999991</v>
      </c>
      <c r="D111" s="137">
        <v>0</v>
      </c>
    </row>
    <row r="112" spans="1:4" x14ac:dyDescent="0.2">
      <c r="A112" s="136">
        <v>1122</v>
      </c>
      <c r="B112" s="144" t="s">
        <v>658</v>
      </c>
      <c r="C112" s="137">
        <v>0</v>
      </c>
      <c r="D112" s="137">
        <v>0</v>
      </c>
    </row>
    <row r="113" spans="1:4" x14ac:dyDescent="0.2">
      <c r="A113" s="136"/>
      <c r="B113" s="146" t="s">
        <v>659</v>
      </c>
      <c r="C113" s="140">
        <f>C47+C48-C102</f>
        <v>161109133.32999998</v>
      </c>
      <c r="D113" s="140">
        <f>D47+D48-D102</f>
        <v>185530566.92999998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2" t="s">
        <v>190</v>
      </c>
      <c r="B2" s="103" t="s">
        <v>50</v>
      </c>
    </row>
    <row r="3" spans="1:2" x14ac:dyDescent="0.2">
      <c r="B3" s="116"/>
    </row>
    <row r="4" spans="1:2" ht="14.1" customHeight="1" x14ac:dyDescent="0.2">
      <c r="A4" s="117" t="s">
        <v>27</v>
      </c>
      <c r="B4" s="107" t="s">
        <v>78</v>
      </c>
    </row>
    <row r="5" spans="1:2" ht="14.1" customHeight="1" x14ac:dyDescent="0.2">
      <c r="B5" s="107" t="s">
        <v>51</v>
      </c>
    </row>
    <row r="6" spans="1:2" ht="14.1" customHeight="1" x14ac:dyDescent="0.2">
      <c r="B6" s="107" t="s">
        <v>151</v>
      </c>
    </row>
    <row r="7" spans="1:2" ht="14.1" customHeight="1" x14ac:dyDescent="0.2">
      <c r="B7" s="107" t="s">
        <v>152</v>
      </c>
    </row>
    <row r="8" spans="1:2" ht="14.1" customHeight="1" x14ac:dyDescent="0.2"/>
    <row r="9" spans="1:2" x14ac:dyDescent="0.2">
      <c r="A9" s="117" t="s">
        <v>29</v>
      </c>
      <c r="B9" s="109" t="s">
        <v>597</v>
      </c>
    </row>
    <row r="10" spans="1:2" ht="15" customHeight="1" x14ac:dyDescent="0.2">
      <c r="B10" s="109" t="s">
        <v>75</v>
      </c>
    </row>
    <row r="11" spans="1:2" ht="15" customHeight="1" x14ac:dyDescent="0.2">
      <c r="B11" s="119" t="s">
        <v>195</v>
      </c>
    </row>
    <row r="12" spans="1:2" ht="15" customHeight="1" x14ac:dyDescent="0.2"/>
    <row r="13" spans="1:2" x14ac:dyDescent="0.2">
      <c r="A13" s="117" t="s">
        <v>76</v>
      </c>
      <c r="B13" s="107" t="s">
        <v>598</v>
      </c>
    </row>
    <row r="14" spans="1:2" ht="15" customHeight="1" x14ac:dyDescent="0.2">
      <c r="B14" s="107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2022-04-27T18:12:41Z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